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BO47" i="32" l="1"/>
  <c r="BO46" i="32"/>
  <c r="BO45" i="32"/>
  <c r="BO43" i="32"/>
  <c r="BO42" i="32"/>
  <c r="BO41" i="32"/>
  <c r="BO39" i="32"/>
  <c r="BO38" i="32"/>
  <c r="BO37" i="32"/>
  <c r="BO35" i="32"/>
  <c r="BO34" i="32"/>
  <c r="BO33" i="32"/>
  <c r="BO31" i="32"/>
  <c r="BO30" i="32"/>
  <c r="BO29" i="32"/>
  <c r="BO28" i="32"/>
  <c r="BO27" i="32"/>
  <c r="BO26" i="32"/>
  <c r="BO25" i="32"/>
  <c r="BO24" i="32"/>
  <c r="BO23" i="32"/>
  <c r="BO22" i="32"/>
  <c r="BO21" i="32"/>
  <c r="BO20" i="32"/>
  <c r="BO19" i="32"/>
  <c r="BO18" i="32"/>
  <c r="BO17" i="32"/>
  <c r="BO16" i="32"/>
  <c r="BO15" i="32"/>
  <c r="BO14" i="32"/>
  <c r="BO12" i="32"/>
  <c r="BO11" i="32"/>
  <c r="BO10" i="32"/>
  <c r="BO9" i="32"/>
  <c r="BO8" i="32"/>
  <c r="BO7" i="32"/>
  <c r="BO6" i="32"/>
  <c r="BO4" i="32"/>
  <c r="BO3" i="32"/>
  <c r="BO34" i="29"/>
  <c r="BO33" i="29"/>
  <c r="BO30" i="29"/>
  <c r="BO29" i="29"/>
  <c r="BO26" i="29"/>
  <c r="BO25" i="29"/>
  <c r="BO22" i="29"/>
  <c r="BO21" i="29"/>
  <c r="BO19" i="29"/>
  <c r="BO18" i="29"/>
  <c r="BO17" i="29"/>
  <c r="BO16" i="29"/>
  <c r="BO15" i="29"/>
  <c r="BO14" i="29"/>
  <c r="BO13" i="29"/>
  <c r="BO10" i="29"/>
  <c r="BO9" i="29"/>
  <c r="BO8" i="29"/>
  <c r="BO7" i="29"/>
  <c r="BO6" i="29"/>
  <c r="BO4" i="29"/>
  <c r="BO3" i="29"/>
  <c r="BO47" i="26"/>
  <c r="BO46" i="26"/>
  <c r="BO45" i="26"/>
  <c r="BO43" i="26"/>
  <c r="BO42" i="26"/>
  <c r="BO41" i="26"/>
  <c r="BO39" i="26"/>
  <c r="BO38" i="26"/>
  <c r="BO37" i="26"/>
  <c r="BO35" i="26"/>
  <c r="BO34" i="26"/>
  <c r="BO33" i="26"/>
  <c r="BO31" i="26"/>
  <c r="BO30" i="26"/>
  <c r="BO29" i="26"/>
  <c r="BO28" i="26"/>
  <c r="BO27" i="26"/>
  <c r="BO26" i="26"/>
  <c r="BO25" i="26"/>
  <c r="BO24" i="26"/>
  <c r="BO23" i="26"/>
  <c r="BO22" i="26"/>
  <c r="BO21" i="26"/>
  <c r="BO20" i="26"/>
  <c r="BO19" i="26"/>
  <c r="BO18" i="26"/>
  <c r="BO17" i="26"/>
  <c r="BO16" i="26"/>
  <c r="BO15" i="26"/>
  <c r="BO14" i="26"/>
  <c r="BO12" i="26"/>
  <c r="BO11" i="26"/>
  <c r="BO10" i="26"/>
  <c r="BO9" i="26"/>
  <c r="BO8" i="26"/>
  <c r="BO7" i="26"/>
  <c r="BO6" i="26"/>
  <c r="BO4" i="26"/>
  <c r="BO3" i="26"/>
  <c r="BO4" i="7"/>
  <c r="BO6" i="7"/>
  <c r="BO7" i="7"/>
  <c r="BO8" i="7"/>
  <c r="BO9" i="7"/>
  <c r="BO10" i="7"/>
  <c r="BO13" i="7"/>
  <c r="BO14" i="7"/>
  <c r="BO15" i="7"/>
  <c r="BO16" i="7"/>
  <c r="BO17" i="7"/>
  <c r="BO18" i="7"/>
  <c r="BO19" i="7"/>
  <c r="BO21" i="7"/>
  <c r="BO22" i="7"/>
  <c r="BO25" i="7"/>
  <c r="BO26" i="7"/>
  <c r="BO29" i="7"/>
  <c r="BO30" i="7"/>
  <c r="BO33" i="7"/>
  <c r="BO34" i="7"/>
  <c r="BO3" i="7"/>
  <c r="BM3" i="7"/>
  <c r="AH31" i="34" l="1"/>
  <c r="AG31" i="34"/>
  <c r="AF31" i="34"/>
  <c r="AE31" i="34"/>
  <c r="AD31" i="34"/>
  <c r="AC31" i="34"/>
  <c r="AB31" i="34"/>
  <c r="AA31" i="34"/>
  <c r="Z31" i="34"/>
  <c r="Y31" i="34"/>
  <c r="X31" i="34"/>
  <c r="W31" i="34"/>
  <c r="V31" i="34"/>
  <c r="U31" i="34"/>
  <c r="T31" i="34"/>
  <c r="S31" i="34"/>
  <c r="R31" i="34"/>
  <c r="Q31" i="34"/>
  <c r="P31" i="34"/>
  <c r="O31" i="34"/>
  <c r="N31" i="34"/>
  <c r="M31" i="34"/>
  <c r="L31" i="34"/>
  <c r="K31" i="34"/>
  <c r="J31" i="34"/>
  <c r="I31" i="34"/>
  <c r="H31" i="34"/>
  <c r="G31" i="34"/>
  <c r="F31" i="34"/>
  <c r="E31" i="34"/>
  <c r="D31" i="34"/>
  <c r="C31" i="34"/>
  <c r="AH30" i="34"/>
  <c r="AG30" i="34"/>
  <c r="AF30" i="34"/>
  <c r="AE30" i="34"/>
  <c r="AD30" i="34"/>
  <c r="AC30" i="34"/>
  <c r="AB30" i="34"/>
  <c r="AA30" i="34"/>
  <c r="Z30" i="34"/>
  <c r="Y30" i="34"/>
  <c r="X30" i="34"/>
  <c r="W30" i="34"/>
  <c r="V30" i="34"/>
  <c r="U30" i="34"/>
  <c r="T30" i="34"/>
  <c r="S30" i="34"/>
  <c r="R30" i="34"/>
  <c r="Q30" i="34"/>
  <c r="P30" i="34"/>
  <c r="O30" i="34"/>
  <c r="N30" i="34"/>
  <c r="M30" i="34"/>
  <c r="L30" i="34"/>
  <c r="K30" i="34"/>
  <c r="J30" i="34"/>
  <c r="I30" i="34"/>
  <c r="H30" i="34"/>
  <c r="G30" i="34"/>
  <c r="F30" i="34"/>
  <c r="E30" i="34"/>
  <c r="D30" i="34"/>
  <c r="C30"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9" i="34"/>
  <c r="C29" i="34"/>
  <c r="AH28" i="34"/>
  <c r="AG28" i="34"/>
  <c r="AF28" i="34"/>
  <c r="AE28" i="34"/>
  <c r="AD28" i="34"/>
  <c r="AC28" i="34"/>
  <c r="AB28" i="34"/>
  <c r="AA28" i="34"/>
  <c r="Z28" i="34"/>
  <c r="Y28" i="34"/>
  <c r="X28" i="34"/>
  <c r="W28" i="34"/>
  <c r="V28" i="34"/>
  <c r="U28" i="34"/>
  <c r="T28" i="34"/>
  <c r="S28" i="34"/>
  <c r="R28" i="34"/>
  <c r="Q28" i="34"/>
  <c r="P28" i="34"/>
  <c r="O28" i="34"/>
  <c r="N28" i="34"/>
  <c r="M28" i="34"/>
  <c r="L28" i="34"/>
  <c r="K28" i="34"/>
  <c r="J28" i="34"/>
  <c r="I28" i="34"/>
  <c r="H28" i="34"/>
  <c r="G28" i="34"/>
  <c r="F28" i="34"/>
  <c r="E28" i="34"/>
  <c r="D28" i="34"/>
  <c r="C28" i="34"/>
  <c r="AH27" i="34"/>
  <c r="AG27" i="34"/>
  <c r="AF27" i="34"/>
  <c r="AE27" i="34"/>
  <c r="AD27" i="34"/>
  <c r="AC27" i="34"/>
  <c r="AB27" i="34"/>
  <c r="AA27" i="34"/>
  <c r="Z27" i="34"/>
  <c r="Y27" i="34"/>
  <c r="X27" i="34"/>
  <c r="W27" i="34"/>
  <c r="V27" i="34"/>
  <c r="U27" i="34"/>
  <c r="T27" i="34"/>
  <c r="S27" i="34"/>
  <c r="R27" i="34"/>
  <c r="Q27" i="34"/>
  <c r="P27" i="34"/>
  <c r="O27" i="34"/>
  <c r="N27" i="34"/>
  <c r="M27" i="34"/>
  <c r="L27" i="34"/>
  <c r="K27" i="34"/>
  <c r="J27" i="34"/>
  <c r="I27" i="34"/>
  <c r="H27" i="34"/>
  <c r="G27" i="34"/>
  <c r="F27" i="34"/>
  <c r="E27" i="34"/>
  <c r="D27" i="34"/>
  <c r="C27" i="34"/>
  <c r="AH26" i="34"/>
  <c r="AG26" i="34"/>
  <c r="AF26" i="34"/>
  <c r="AE26" i="34"/>
  <c r="AD26" i="34"/>
  <c r="AC26" i="34"/>
  <c r="AB26" i="34"/>
  <c r="AA26" i="34"/>
  <c r="Z26" i="34"/>
  <c r="Y26" i="34"/>
  <c r="X26" i="34"/>
  <c r="W26" i="34"/>
  <c r="V26" i="34"/>
  <c r="U26" i="34"/>
  <c r="T26" i="34"/>
  <c r="S26" i="34"/>
  <c r="R26" i="34"/>
  <c r="Q26" i="34"/>
  <c r="P26" i="34"/>
  <c r="O26" i="34"/>
  <c r="N26" i="34"/>
  <c r="M26" i="34"/>
  <c r="L26" i="34"/>
  <c r="K26" i="34"/>
  <c r="J26" i="34"/>
  <c r="I26" i="34"/>
  <c r="H26" i="34"/>
  <c r="G26" i="34"/>
  <c r="F26" i="34"/>
  <c r="E26" i="34"/>
  <c r="D26" i="34"/>
  <c r="C26" i="34"/>
  <c r="AH25" i="34"/>
  <c r="AG25" i="34"/>
  <c r="AF25" i="34"/>
  <c r="AE25" i="34"/>
  <c r="AD25" i="34"/>
  <c r="AC25" i="34"/>
  <c r="AB25" i="34"/>
  <c r="AA25" i="34"/>
  <c r="Z25" i="34"/>
  <c r="Y25" i="34"/>
  <c r="X25" i="34"/>
  <c r="W25" i="34"/>
  <c r="V25" i="34"/>
  <c r="U25" i="34"/>
  <c r="T25" i="34"/>
  <c r="S25" i="34"/>
  <c r="R25" i="34"/>
  <c r="Q25" i="34"/>
  <c r="P25" i="34"/>
  <c r="O25" i="34"/>
  <c r="N25" i="34"/>
  <c r="M25" i="34"/>
  <c r="L25" i="34"/>
  <c r="K25" i="34"/>
  <c r="J25" i="34"/>
  <c r="I25" i="34"/>
  <c r="H25" i="34"/>
  <c r="G25" i="34"/>
  <c r="F25" i="34"/>
  <c r="E25" i="34"/>
  <c r="D25" i="34"/>
  <c r="C25" i="34"/>
  <c r="AH24" i="34"/>
  <c r="AG24" i="34"/>
  <c r="AF24" i="34"/>
  <c r="AE24" i="34"/>
  <c r="AD24" i="34"/>
  <c r="AC24" i="34"/>
  <c r="AB24" i="34"/>
  <c r="AA24" i="34"/>
  <c r="Z24" i="34"/>
  <c r="Y24" i="34"/>
  <c r="X24" i="34"/>
  <c r="W24" i="34"/>
  <c r="V24" i="34"/>
  <c r="U24" i="34"/>
  <c r="T24" i="34"/>
  <c r="S24" i="34"/>
  <c r="R24" i="34"/>
  <c r="Q24" i="34"/>
  <c r="P24" i="34"/>
  <c r="O24" i="34"/>
  <c r="N24" i="34"/>
  <c r="M24" i="34"/>
  <c r="L24" i="34"/>
  <c r="K24" i="34"/>
  <c r="J24" i="34"/>
  <c r="I24" i="34"/>
  <c r="H24" i="34"/>
  <c r="G24" i="34"/>
  <c r="F24" i="34"/>
  <c r="E24" i="34"/>
  <c r="D24" i="34"/>
  <c r="C24" i="34"/>
  <c r="AH23" i="34"/>
  <c r="AG23" i="34"/>
  <c r="AF23" i="34"/>
  <c r="AE23" i="34"/>
  <c r="AD23" i="34"/>
  <c r="AC23" i="34"/>
  <c r="AB23" i="34"/>
  <c r="AA23" i="34"/>
  <c r="Z23" i="34"/>
  <c r="Y23" i="34"/>
  <c r="X23" i="34"/>
  <c r="W23" i="34"/>
  <c r="V23" i="34"/>
  <c r="U23" i="34"/>
  <c r="T23" i="34"/>
  <c r="S23" i="34"/>
  <c r="R23" i="34"/>
  <c r="Q23" i="34"/>
  <c r="P23" i="34"/>
  <c r="O23" i="34"/>
  <c r="N23" i="34"/>
  <c r="M23" i="34"/>
  <c r="L23" i="34"/>
  <c r="K23" i="34"/>
  <c r="J23" i="34"/>
  <c r="I23" i="34"/>
  <c r="H23" i="34"/>
  <c r="G23" i="34"/>
  <c r="F23" i="34"/>
  <c r="E23" i="34"/>
  <c r="D23" i="34"/>
  <c r="C23" i="34"/>
  <c r="AH22" i="34"/>
  <c r="AG22" i="34"/>
  <c r="AF22" i="34"/>
  <c r="AE22" i="34"/>
  <c r="AD22" i="34"/>
  <c r="AC22" i="34"/>
  <c r="AB22" i="34"/>
  <c r="AA22" i="34"/>
  <c r="Z22" i="34"/>
  <c r="Y22" i="34"/>
  <c r="X22" i="34"/>
  <c r="W22" i="34"/>
  <c r="V22" i="34"/>
  <c r="U22" i="34"/>
  <c r="T22" i="34"/>
  <c r="S22" i="34"/>
  <c r="R22" i="34"/>
  <c r="Q22" i="34"/>
  <c r="P22" i="34"/>
  <c r="O22" i="34"/>
  <c r="N22" i="34"/>
  <c r="M22" i="34"/>
  <c r="L22" i="34"/>
  <c r="K22" i="34"/>
  <c r="J22" i="34"/>
  <c r="I22" i="34"/>
  <c r="H22" i="34"/>
  <c r="G22" i="34"/>
  <c r="F22" i="34"/>
  <c r="E22" i="34"/>
  <c r="D22" i="34"/>
  <c r="C22" i="34"/>
  <c r="AH21" i="34"/>
  <c r="AG21" i="34"/>
  <c r="AF21" i="34"/>
  <c r="AE21" i="34"/>
  <c r="AD21" i="34"/>
  <c r="AC21" i="34"/>
  <c r="AB21" i="34"/>
  <c r="AA21" i="34"/>
  <c r="Z21" i="34"/>
  <c r="Y21" i="34"/>
  <c r="X21" i="34"/>
  <c r="W21" i="34"/>
  <c r="V21" i="34"/>
  <c r="U21" i="34"/>
  <c r="T21" i="34"/>
  <c r="S21" i="34"/>
  <c r="R21" i="34"/>
  <c r="Q21" i="34"/>
  <c r="P21" i="34"/>
  <c r="O21" i="34"/>
  <c r="N21" i="34"/>
  <c r="M21" i="34"/>
  <c r="L21" i="34"/>
  <c r="K21" i="34"/>
  <c r="J21" i="34"/>
  <c r="I21" i="34"/>
  <c r="H21" i="34"/>
  <c r="G21" i="34"/>
  <c r="F21" i="34"/>
  <c r="E21" i="34"/>
  <c r="D21" i="34"/>
  <c r="C21" i="34"/>
  <c r="AH20" i="34"/>
  <c r="AG20" i="34"/>
  <c r="AF20" i="34"/>
  <c r="AE20" i="34"/>
  <c r="AD20" i="34"/>
  <c r="AC20" i="34"/>
  <c r="AB20" i="34"/>
  <c r="AA20" i="34"/>
  <c r="Z20" i="34"/>
  <c r="Y20" i="34"/>
  <c r="X20" i="34"/>
  <c r="W20" i="34"/>
  <c r="V20" i="34"/>
  <c r="U20" i="34"/>
  <c r="T20" i="34"/>
  <c r="S20" i="34"/>
  <c r="R20" i="34"/>
  <c r="Q20" i="34"/>
  <c r="P20" i="34"/>
  <c r="O20" i="34"/>
  <c r="N20" i="34"/>
  <c r="M20" i="34"/>
  <c r="L20" i="34"/>
  <c r="K20" i="34"/>
  <c r="J20" i="34"/>
  <c r="I20" i="34"/>
  <c r="H20" i="34"/>
  <c r="G20" i="34"/>
  <c r="F20" i="34"/>
  <c r="E20" i="34"/>
  <c r="D20" i="34"/>
  <c r="C20" i="34"/>
  <c r="AH19" i="34"/>
  <c r="AG19" i="34"/>
  <c r="AF19" i="34"/>
  <c r="AE19" i="34"/>
  <c r="AD19" i="34"/>
  <c r="AC19" i="34"/>
  <c r="AB19" i="34"/>
  <c r="AA19" i="34"/>
  <c r="Z19" i="34"/>
  <c r="Y19" i="34"/>
  <c r="X19" i="34"/>
  <c r="W19" i="34"/>
  <c r="V19" i="34"/>
  <c r="U19" i="34"/>
  <c r="T19" i="34"/>
  <c r="S19" i="34"/>
  <c r="R19" i="34"/>
  <c r="Q19" i="34"/>
  <c r="P19" i="34"/>
  <c r="O19" i="34"/>
  <c r="N19" i="34"/>
  <c r="M19" i="34"/>
  <c r="L19" i="34"/>
  <c r="K19" i="34"/>
  <c r="J19" i="34"/>
  <c r="I19" i="34"/>
  <c r="H19" i="34"/>
  <c r="G19" i="34"/>
  <c r="F19" i="34"/>
  <c r="E19" i="34"/>
  <c r="D19" i="34"/>
  <c r="C19" i="34"/>
  <c r="AH18" i="34"/>
  <c r="AG18" i="34"/>
  <c r="AF18" i="34"/>
  <c r="AE18" i="34"/>
  <c r="AD18" i="34"/>
  <c r="AC18" i="34"/>
  <c r="AB18" i="34"/>
  <c r="AA18" i="34"/>
  <c r="Z18" i="34"/>
  <c r="Y18" i="34"/>
  <c r="X18" i="34"/>
  <c r="W18" i="34"/>
  <c r="V18" i="34"/>
  <c r="U18" i="34"/>
  <c r="T18" i="34"/>
  <c r="S18" i="34"/>
  <c r="R18" i="34"/>
  <c r="Q18" i="34"/>
  <c r="P18" i="34"/>
  <c r="O18" i="34"/>
  <c r="N18" i="34"/>
  <c r="M18" i="34"/>
  <c r="L18" i="34"/>
  <c r="K18" i="34"/>
  <c r="J18" i="34"/>
  <c r="I18" i="34"/>
  <c r="H18" i="34"/>
  <c r="G18" i="34"/>
  <c r="F18" i="34"/>
  <c r="E18" i="34"/>
  <c r="D18" i="34"/>
  <c r="C18" i="34"/>
  <c r="AH17" i="34"/>
  <c r="AG17" i="34"/>
  <c r="AF17" i="34"/>
  <c r="AE17" i="34"/>
  <c r="AD17" i="34"/>
  <c r="AC17" i="34"/>
  <c r="AB17" i="34"/>
  <c r="AA17" i="34"/>
  <c r="Z17" i="34"/>
  <c r="Y17" i="34"/>
  <c r="X17" i="34"/>
  <c r="W17" i="34"/>
  <c r="V17" i="34"/>
  <c r="U17" i="34"/>
  <c r="T17" i="34"/>
  <c r="S17" i="34"/>
  <c r="R17" i="34"/>
  <c r="Q17" i="34"/>
  <c r="P17" i="34"/>
  <c r="O17" i="34"/>
  <c r="N17" i="34"/>
  <c r="M17" i="34"/>
  <c r="L17" i="34"/>
  <c r="K17" i="34"/>
  <c r="J17" i="34"/>
  <c r="I17" i="34"/>
  <c r="H17" i="34"/>
  <c r="G17" i="34"/>
  <c r="F17" i="34"/>
  <c r="E17" i="34"/>
  <c r="D17" i="34"/>
  <c r="C17" i="34"/>
  <c r="AH16" i="34"/>
  <c r="AG16" i="34"/>
  <c r="AF16" i="34"/>
  <c r="AE16" i="34"/>
  <c r="AD16" i="34"/>
  <c r="AC16" i="34"/>
  <c r="AB16" i="34"/>
  <c r="AA16" i="34"/>
  <c r="Z16" i="34"/>
  <c r="Y16" i="34"/>
  <c r="X16" i="34"/>
  <c r="W16" i="34"/>
  <c r="V16" i="34"/>
  <c r="U16" i="34"/>
  <c r="T16" i="34"/>
  <c r="S16" i="34"/>
  <c r="R16" i="34"/>
  <c r="Q16" i="34"/>
  <c r="P16" i="34"/>
  <c r="O16" i="34"/>
  <c r="N16" i="34"/>
  <c r="M16" i="34"/>
  <c r="L16" i="34"/>
  <c r="K16" i="34"/>
  <c r="J16" i="34"/>
  <c r="I16" i="34"/>
  <c r="H16" i="34"/>
  <c r="G16" i="34"/>
  <c r="F16" i="34"/>
  <c r="E16" i="34"/>
  <c r="D16" i="34"/>
  <c r="C16" i="34"/>
  <c r="AH15" i="34"/>
  <c r="AG15" i="34"/>
  <c r="AF15" i="34"/>
  <c r="AE15" i="34"/>
  <c r="AD15" i="34"/>
  <c r="AC15" i="34"/>
  <c r="AB15" i="34"/>
  <c r="AA15" i="34"/>
  <c r="Z15" i="34"/>
  <c r="Y15" i="34"/>
  <c r="X15" i="34"/>
  <c r="W15" i="34"/>
  <c r="V15" i="34"/>
  <c r="U15" i="34"/>
  <c r="T15" i="34"/>
  <c r="S15" i="34"/>
  <c r="R15" i="34"/>
  <c r="Q15" i="34"/>
  <c r="P15" i="34"/>
  <c r="O15" i="34"/>
  <c r="N15" i="34"/>
  <c r="M15" i="34"/>
  <c r="L15" i="34"/>
  <c r="K15" i="34"/>
  <c r="J15" i="34"/>
  <c r="I15" i="34"/>
  <c r="H15" i="34"/>
  <c r="G15" i="34"/>
  <c r="F15" i="34"/>
  <c r="E15" i="34"/>
  <c r="D15" i="34"/>
  <c r="C15" i="34"/>
  <c r="AH14" i="34"/>
  <c r="AG14" i="34"/>
  <c r="AF14" i="34"/>
  <c r="AE14" i="34"/>
  <c r="AD14" i="34"/>
  <c r="AC14" i="34"/>
  <c r="AB14" i="34"/>
  <c r="AA14" i="34"/>
  <c r="Z14" i="34"/>
  <c r="Y14" i="34"/>
  <c r="X14" i="34"/>
  <c r="W14" i="34"/>
  <c r="V14" i="34"/>
  <c r="U14" i="34"/>
  <c r="T14" i="34"/>
  <c r="S14" i="34"/>
  <c r="R14" i="34"/>
  <c r="Q14" i="34"/>
  <c r="P14" i="34"/>
  <c r="O14" i="34"/>
  <c r="N14" i="34"/>
  <c r="M14" i="34"/>
  <c r="L14" i="34"/>
  <c r="K14" i="34"/>
  <c r="J14" i="34"/>
  <c r="I14" i="34"/>
  <c r="H14" i="34"/>
  <c r="G14" i="34"/>
  <c r="F14" i="34"/>
  <c r="E14" i="34"/>
  <c r="D14" i="34"/>
  <c r="C14"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AH12" i="34"/>
  <c r="AG12" i="34"/>
  <c r="AF12" i="34"/>
  <c r="AE12" i="34"/>
  <c r="AD12" i="34"/>
  <c r="AC12" i="34"/>
  <c r="AB12" i="34"/>
  <c r="AA12" i="34"/>
  <c r="Z12" i="34"/>
  <c r="Y12" i="34"/>
  <c r="X12" i="34"/>
  <c r="W12" i="34"/>
  <c r="V12" i="34"/>
  <c r="U12" i="34"/>
  <c r="T12" i="34"/>
  <c r="S12" i="34"/>
  <c r="R12" i="34"/>
  <c r="Q12" i="34"/>
  <c r="P12" i="34"/>
  <c r="O12" i="34"/>
  <c r="N12" i="34"/>
  <c r="M12" i="34"/>
  <c r="L12" i="34"/>
  <c r="K12" i="34"/>
  <c r="J12" i="34"/>
  <c r="I12" i="34"/>
  <c r="H12" i="34"/>
  <c r="G12" i="34"/>
  <c r="F12" i="34"/>
  <c r="E12" i="34"/>
  <c r="D12" i="34"/>
  <c r="C12"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AH10" i="34"/>
  <c r="AG10" i="34"/>
  <c r="AF10" i="34"/>
  <c r="AE10" i="34"/>
  <c r="AD10" i="34"/>
  <c r="AC10" i="34"/>
  <c r="AB10" i="34"/>
  <c r="AA10" i="34"/>
  <c r="Z10" i="34"/>
  <c r="Y10" i="34"/>
  <c r="X10" i="34"/>
  <c r="W10" i="34"/>
  <c r="V10" i="34"/>
  <c r="U10" i="34"/>
  <c r="T10" i="34"/>
  <c r="S10" i="34"/>
  <c r="R10" i="34"/>
  <c r="Q10" i="34"/>
  <c r="P10" i="34"/>
  <c r="O10" i="34"/>
  <c r="N10" i="34"/>
  <c r="M10" i="34"/>
  <c r="L10" i="34"/>
  <c r="K10" i="34"/>
  <c r="J10" i="34"/>
  <c r="I10" i="34"/>
  <c r="H10" i="34"/>
  <c r="G10" i="34"/>
  <c r="F10" i="34"/>
  <c r="E10" i="34"/>
  <c r="D10" i="34"/>
  <c r="C10" i="34"/>
  <c r="AH9" i="34"/>
  <c r="AG9" i="34"/>
  <c r="AF9" i="34"/>
  <c r="AE9" i="34"/>
  <c r="AD9" i="34"/>
  <c r="AC9" i="34"/>
  <c r="AB9" i="34"/>
  <c r="AA9" i="34"/>
  <c r="Z9" i="34"/>
  <c r="Y9" i="34"/>
  <c r="X9" i="34"/>
  <c r="W9" i="34"/>
  <c r="V9" i="34"/>
  <c r="U9" i="34"/>
  <c r="T9" i="34"/>
  <c r="S9" i="34"/>
  <c r="R9" i="34"/>
  <c r="Q9" i="34"/>
  <c r="P9" i="34"/>
  <c r="O9" i="34"/>
  <c r="N9" i="34"/>
  <c r="M9" i="34"/>
  <c r="L9" i="34"/>
  <c r="K9" i="34"/>
  <c r="J9" i="34"/>
  <c r="I9" i="34"/>
  <c r="H9" i="34"/>
  <c r="G9" i="34"/>
  <c r="F9" i="34"/>
  <c r="E9" i="34"/>
  <c r="D9" i="34"/>
  <c r="C9" i="34"/>
  <c r="AH8" i="34"/>
  <c r="AG8" i="34"/>
  <c r="AF8" i="34"/>
  <c r="AE8" i="34"/>
  <c r="AD8" i="34"/>
  <c r="AC8" i="34"/>
  <c r="AB8" i="34"/>
  <c r="AA8" i="34"/>
  <c r="Z8" i="34"/>
  <c r="Y8" i="34"/>
  <c r="X8" i="34"/>
  <c r="W8" i="34"/>
  <c r="V8" i="34"/>
  <c r="U8" i="34"/>
  <c r="T8" i="34"/>
  <c r="S8" i="34"/>
  <c r="R8" i="34"/>
  <c r="Q8" i="34"/>
  <c r="P8" i="34"/>
  <c r="O8" i="34"/>
  <c r="N8" i="34"/>
  <c r="M8" i="34"/>
  <c r="L8" i="34"/>
  <c r="K8" i="34"/>
  <c r="J8" i="34"/>
  <c r="I8" i="34"/>
  <c r="H8" i="34"/>
  <c r="G8" i="34"/>
  <c r="F8" i="34"/>
  <c r="E8" i="34"/>
  <c r="D8" i="34"/>
  <c r="C8" i="34"/>
  <c r="AH7" i="34"/>
  <c r="AG7" i="34"/>
  <c r="AF7" i="34"/>
  <c r="AE7" i="34"/>
  <c r="AD7" i="34"/>
  <c r="AC7" i="34"/>
  <c r="AB7" i="34"/>
  <c r="AA7" i="34"/>
  <c r="Z7" i="34"/>
  <c r="Y7" i="34"/>
  <c r="X7" i="34"/>
  <c r="W7" i="34"/>
  <c r="V7" i="34"/>
  <c r="U7" i="34"/>
  <c r="T7" i="34"/>
  <c r="S7" i="34"/>
  <c r="R7" i="34"/>
  <c r="Q7" i="34"/>
  <c r="P7" i="34"/>
  <c r="O7" i="34"/>
  <c r="N7" i="34"/>
  <c r="M7" i="34"/>
  <c r="L7" i="34"/>
  <c r="K7" i="34"/>
  <c r="J7" i="34"/>
  <c r="I7" i="34"/>
  <c r="H7" i="34"/>
  <c r="G7" i="34"/>
  <c r="F7" i="34"/>
  <c r="E7" i="34"/>
  <c r="D7" i="34"/>
  <c r="C7" i="34"/>
  <c r="AH6" i="34"/>
  <c r="AG6" i="34"/>
  <c r="AF6" i="34"/>
  <c r="AE6" i="34"/>
  <c r="AD6" i="34"/>
  <c r="AC6" i="34"/>
  <c r="AB6" i="34"/>
  <c r="AA6" i="34"/>
  <c r="Z6" i="34"/>
  <c r="Y6" i="34"/>
  <c r="X6" i="34"/>
  <c r="W6" i="34"/>
  <c r="V6" i="34"/>
  <c r="U6" i="34"/>
  <c r="T6" i="34"/>
  <c r="S6" i="34"/>
  <c r="R6" i="34"/>
  <c r="Q6" i="34"/>
  <c r="P6" i="34"/>
  <c r="O6" i="34"/>
  <c r="N6" i="34"/>
  <c r="M6" i="34"/>
  <c r="L6" i="34"/>
  <c r="K6" i="34"/>
  <c r="J6" i="34"/>
  <c r="I6" i="34"/>
  <c r="H6" i="34"/>
  <c r="G6" i="34"/>
  <c r="F6" i="34"/>
  <c r="E6" i="34"/>
  <c r="D6" i="34"/>
  <c r="C6" i="34"/>
  <c r="AH5" i="34"/>
  <c r="AG5" i="34"/>
  <c r="AF5" i="34"/>
  <c r="AE5" i="34"/>
  <c r="AD5" i="34"/>
  <c r="AC5" i="34"/>
  <c r="AB5" i="34"/>
  <c r="AA5" i="34"/>
  <c r="Z5" i="34"/>
  <c r="Y5" i="34"/>
  <c r="X5" i="34"/>
  <c r="W5" i="34"/>
  <c r="V5" i="34"/>
  <c r="U5" i="34"/>
  <c r="T5" i="34"/>
  <c r="S5" i="34"/>
  <c r="R5" i="34"/>
  <c r="Q5" i="34"/>
  <c r="P5" i="34"/>
  <c r="O5" i="34"/>
  <c r="N5" i="34"/>
  <c r="M5" i="34"/>
  <c r="L5" i="34"/>
  <c r="K5" i="34"/>
  <c r="J5" i="34"/>
  <c r="I5" i="34"/>
  <c r="H5" i="34"/>
  <c r="G5" i="34"/>
  <c r="F5" i="34"/>
  <c r="E5" i="34"/>
  <c r="D5" i="34"/>
  <c r="C5" i="34"/>
  <c r="AH4" i="34"/>
  <c r="AG4" i="34"/>
  <c r="AF4" i="34"/>
  <c r="AE4" i="34"/>
  <c r="AD4" i="34"/>
  <c r="AC4" i="34"/>
  <c r="AB4" i="34"/>
  <c r="AA4" i="34"/>
  <c r="Z4" i="34"/>
  <c r="Y4" i="34"/>
  <c r="X4" i="34"/>
  <c r="W4" i="34"/>
  <c r="V4" i="34"/>
  <c r="U4" i="34"/>
  <c r="T4" i="34"/>
  <c r="S4" i="34"/>
  <c r="R4" i="34"/>
  <c r="Q4" i="34"/>
  <c r="P4" i="34"/>
  <c r="O4" i="34"/>
  <c r="N4" i="34"/>
  <c r="M4" i="34"/>
  <c r="L4" i="34"/>
  <c r="K4" i="34"/>
  <c r="J4" i="34"/>
  <c r="I4" i="34"/>
  <c r="H4" i="34"/>
  <c r="G4" i="34"/>
  <c r="F4" i="34"/>
  <c r="E4" i="34"/>
  <c r="D4" i="34"/>
  <c r="C4" i="34"/>
  <c r="AH3" i="34"/>
  <c r="AG3" i="34"/>
  <c r="AF3" i="34"/>
  <c r="AE3" i="34"/>
  <c r="AD3" i="34"/>
  <c r="AC3" i="34"/>
  <c r="AB3" i="34"/>
  <c r="AA3" i="34"/>
  <c r="Z3" i="34"/>
  <c r="Y3" i="34"/>
  <c r="X3" i="34"/>
  <c r="W3" i="34"/>
  <c r="V3" i="34"/>
  <c r="U3" i="34"/>
  <c r="T3" i="34"/>
  <c r="S3" i="34"/>
  <c r="R3" i="34"/>
  <c r="Q3" i="34"/>
  <c r="P3" i="34"/>
  <c r="O3" i="34"/>
  <c r="N3" i="34"/>
  <c r="M3" i="34"/>
  <c r="L3" i="34"/>
  <c r="K3" i="34"/>
  <c r="J3" i="34"/>
  <c r="I3" i="34"/>
  <c r="H3" i="34"/>
  <c r="G3" i="34"/>
  <c r="F3" i="34"/>
  <c r="E3" i="34"/>
  <c r="D3" i="34"/>
  <c r="C3" i="34"/>
  <c r="AH2" i="34"/>
  <c r="AG2" i="34"/>
  <c r="AF2" i="34"/>
  <c r="AE2" i="34"/>
  <c r="AD2" i="34"/>
  <c r="AC2" i="34"/>
  <c r="AB2" i="34"/>
  <c r="AA2" i="34"/>
  <c r="Z2" i="34"/>
  <c r="Y2" i="34"/>
  <c r="X2" i="34"/>
  <c r="W2" i="34"/>
  <c r="V2" i="34"/>
  <c r="U2" i="34"/>
  <c r="T2" i="34"/>
  <c r="S2" i="34"/>
  <c r="R2" i="34"/>
  <c r="Q2" i="34"/>
  <c r="P2" i="34"/>
  <c r="O2" i="34"/>
  <c r="N2" i="34"/>
  <c r="M2" i="34"/>
  <c r="L2" i="34"/>
  <c r="K2" i="34"/>
  <c r="J2" i="34"/>
  <c r="I2" i="34"/>
  <c r="H2" i="34"/>
  <c r="G2" i="34"/>
  <c r="F2" i="34"/>
  <c r="E2" i="34"/>
  <c r="D2" i="34"/>
  <c r="C2" i="34"/>
  <c r="AP31" i="33"/>
  <c r="AO31" i="33"/>
  <c r="AN31" i="33"/>
  <c r="AM31" i="33"/>
  <c r="AL31" i="33"/>
  <c r="AK31" i="33"/>
  <c r="AJ31" i="33"/>
  <c r="AI31"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C31" i="33"/>
  <c r="AP30" i="33"/>
  <c r="AO30" i="33"/>
  <c r="AN30" i="33"/>
  <c r="AM30" i="33"/>
  <c r="AL30" i="33"/>
  <c r="AK30" i="33"/>
  <c r="AJ30" i="33"/>
  <c r="AI30" i="33"/>
  <c r="AH30" i="33"/>
  <c r="AG30" i="33"/>
  <c r="AF30" i="33"/>
  <c r="AE30" i="33"/>
  <c r="AD30" i="33"/>
  <c r="AC30" i="33"/>
  <c r="AB30" i="33"/>
  <c r="AA30" i="33"/>
  <c r="Z30" i="33"/>
  <c r="Y30" i="33"/>
  <c r="X30" i="33"/>
  <c r="W30" i="33"/>
  <c r="V30" i="33"/>
  <c r="U30" i="33"/>
  <c r="T30" i="33"/>
  <c r="S30" i="33"/>
  <c r="R30" i="33"/>
  <c r="Q30" i="33"/>
  <c r="P30" i="33"/>
  <c r="O30" i="33"/>
  <c r="N30" i="33"/>
  <c r="M30" i="33"/>
  <c r="L30" i="33"/>
  <c r="K30" i="33"/>
  <c r="J30" i="33"/>
  <c r="I30" i="33"/>
  <c r="H30" i="33"/>
  <c r="G30" i="33"/>
  <c r="F30" i="33"/>
  <c r="E30" i="33"/>
  <c r="D30" i="33"/>
  <c r="C30"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9" i="33"/>
  <c r="C29" i="33"/>
  <c r="AP28" i="33"/>
  <c r="AO28" i="33"/>
  <c r="AN28" i="33"/>
  <c r="AM28" i="33"/>
  <c r="AL28" i="33"/>
  <c r="AK28" i="33"/>
  <c r="AJ28" i="33"/>
  <c r="AI28" i="33"/>
  <c r="AH28" i="33"/>
  <c r="AG28" i="33"/>
  <c r="AF28" i="33"/>
  <c r="AE28" i="33"/>
  <c r="AD28" i="33"/>
  <c r="AC28" i="33"/>
  <c r="AB28" i="33"/>
  <c r="AA28" i="33"/>
  <c r="Z28" i="33"/>
  <c r="Y28" i="33"/>
  <c r="X28" i="33"/>
  <c r="W28" i="33"/>
  <c r="V28" i="33"/>
  <c r="U28" i="33"/>
  <c r="T28" i="33"/>
  <c r="S28" i="33"/>
  <c r="R28" i="33"/>
  <c r="Q28" i="33"/>
  <c r="P28" i="33"/>
  <c r="O28" i="33"/>
  <c r="N28" i="33"/>
  <c r="M28" i="33"/>
  <c r="L28" i="33"/>
  <c r="K28" i="33"/>
  <c r="J28" i="33"/>
  <c r="I28" i="33"/>
  <c r="H28" i="33"/>
  <c r="G28" i="33"/>
  <c r="F28" i="33"/>
  <c r="E28" i="33"/>
  <c r="D28" i="33"/>
  <c r="C28" i="33"/>
  <c r="AP27" i="33"/>
  <c r="AO27" i="33"/>
  <c r="AN27" i="33"/>
  <c r="AM27" i="33"/>
  <c r="AL27" i="33"/>
  <c r="AK27" i="33"/>
  <c r="AJ27" i="33"/>
  <c r="AI27" i="33"/>
  <c r="AH27" i="33"/>
  <c r="AG27" i="33"/>
  <c r="AF27" i="33"/>
  <c r="AE27" i="33"/>
  <c r="AD27" i="33"/>
  <c r="AC27" i="33"/>
  <c r="AB27" i="33"/>
  <c r="AA27" i="33"/>
  <c r="Z27" i="33"/>
  <c r="Y27" i="33"/>
  <c r="X27" i="33"/>
  <c r="W27" i="33"/>
  <c r="V27" i="33"/>
  <c r="U27" i="33"/>
  <c r="T27" i="33"/>
  <c r="S27" i="33"/>
  <c r="R27" i="33"/>
  <c r="Q27" i="33"/>
  <c r="P27" i="33"/>
  <c r="O27" i="33"/>
  <c r="N27" i="33"/>
  <c r="M27" i="33"/>
  <c r="L27" i="33"/>
  <c r="K27" i="33"/>
  <c r="J27" i="33"/>
  <c r="I27" i="33"/>
  <c r="H27" i="33"/>
  <c r="G27" i="33"/>
  <c r="F27" i="33"/>
  <c r="E27" i="33"/>
  <c r="D27" i="33"/>
  <c r="C27"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AP23" i="33"/>
  <c r="AO23" i="33"/>
  <c r="AN23" i="33"/>
  <c r="AM23" i="33"/>
  <c r="AL23" i="33"/>
  <c r="AK23" i="33"/>
  <c r="AJ23" i="33"/>
  <c r="AI23" i="33"/>
  <c r="AH23" i="33"/>
  <c r="AG23" i="33"/>
  <c r="AF23" i="33"/>
  <c r="AE23" i="33"/>
  <c r="AD23" i="33"/>
  <c r="AC23" i="33"/>
  <c r="AB23" i="33"/>
  <c r="AA23" i="33"/>
  <c r="Z23" i="33"/>
  <c r="Y23" i="33"/>
  <c r="X23" i="33"/>
  <c r="W23" i="33"/>
  <c r="V23" i="33"/>
  <c r="U23" i="33"/>
  <c r="T23" i="33"/>
  <c r="S23" i="33"/>
  <c r="R23" i="33"/>
  <c r="Q23" i="33"/>
  <c r="P23" i="33"/>
  <c r="O23" i="33"/>
  <c r="N23" i="33"/>
  <c r="M23" i="33"/>
  <c r="L23" i="33"/>
  <c r="K23" i="33"/>
  <c r="J23" i="33"/>
  <c r="I23" i="33"/>
  <c r="H23" i="33"/>
  <c r="G23" i="33"/>
  <c r="F23" i="33"/>
  <c r="E23" i="33"/>
  <c r="D23" i="33"/>
  <c r="C23" i="33"/>
  <c r="AP22" i="33"/>
  <c r="AO22" i="33"/>
  <c r="AN22" i="33"/>
  <c r="AM22" i="33"/>
  <c r="AL22" i="33"/>
  <c r="AK22" i="33"/>
  <c r="AJ22" i="33"/>
  <c r="AI22" i="33"/>
  <c r="AH22" i="33"/>
  <c r="AG22" i="33"/>
  <c r="AF22" i="33"/>
  <c r="AE22" i="33"/>
  <c r="AD22" i="33"/>
  <c r="AC22" i="33"/>
  <c r="AB22" i="33"/>
  <c r="AA22" i="33"/>
  <c r="Z22" i="33"/>
  <c r="Y22" i="33"/>
  <c r="X22" i="33"/>
  <c r="W22" i="33"/>
  <c r="V22" i="33"/>
  <c r="U22" i="33"/>
  <c r="T22" i="33"/>
  <c r="S22" i="33"/>
  <c r="R22" i="33"/>
  <c r="Q22" i="33"/>
  <c r="P22" i="33"/>
  <c r="O22" i="33"/>
  <c r="N22" i="33"/>
  <c r="M22" i="33"/>
  <c r="L22" i="33"/>
  <c r="K22" i="33"/>
  <c r="J22" i="33"/>
  <c r="I22" i="33"/>
  <c r="H22" i="33"/>
  <c r="G22" i="33"/>
  <c r="F22" i="33"/>
  <c r="E22" i="33"/>
  <c r="D22" i="33"/>
  <c r="C22" i="33"/>
  <c r="AP21" i="33"/>
  <c r="AO21" i="33"/>
  <c r="AN21" i="33"/>
  <c r="AM21" i="33"/>
  <c r="AL21" i="33"/>
  <c r="AK21" i="33"/>
  <c r="AJ21" i="33"/>
  <c r="AI21" i="33"/>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C21" i="33"/>
  <c r="AP20" i="33"/>
  <c r="AO20" i="33"/>
  <c r="AN20" i="33"/>
  <c r="AM20" i="33"/>
  <c r="AL20" i="33"/>
  <c r="AK20" i="33"/>
  <c r="AJ20" i="33"/>
  <c r="AI20" i="33"/>
  <c r="AH20" i="33"/>
  <c r="AG20" i="33"/>
  <c r="AF20" i="33"/>
  <c r="AE20" i="33"/>
  <c r="AD20" i="33"/>
  <c r="AC20" i="33"/>
  <c r="AB20" i="33"/>
  <c r="AA20" i="33"/>
  <c r="Z20" i="33"/>
  <c r="Y20" i="33"/>
  <c r="X20" i="33"/>
  <c r="W20" i="33"/>
  <c r="V20" i="33"/>
  <c r="U20" i="33"/>
  <c r="T20" i="33"/>
  <c r="S20" i="33"/>
  <c r="R20" i="33"/>
  <c r="Q20" i="33"/>
  <c r="P20" i="33"/>
  <c r="O20" i="33"/>
  <c r="N20" i="33"/>
  <c r="M20" i="33"/>
  <c r="L20" i="33"/>
  <c r="K20" i="33"/>
  <c r="J20" i="33"/>
  <c r="I20" i="33"/>
  <c r="H20" i="33"/>
  <c r="G20" i="33"/>
  <c r="F20" i="33"/>
  <c r="E20" i="33"/>
  <c r="D20" i="33"/>
  <c r="C20" i="33"/>
  <c r="AP19" i="33"/>
  <c r="AO19" i="33"/>
  <c r="AN19" i="33"/>
  <c r="AM19" i="33"/>
  <c r="AL19" i="33"/>
  <c r="AK19" i="33"/>
  <c r="AJ19" i="33"/>
  <c r="AI19" i="33"/>
  <c r="AH19" i="33"/>
  <c r="AG19" i="33"/>
  <c r="AF19" i="33"/>
  <c r="AE19" i="33"/>
  <c r="AD19" i="33"/>
  <c r="AC19" i="33"/>
  <c r="AB19" i="33"/>
  <c r="AA19" i="33"/>
  <c r="Z19" i="33"/>
  <c r="Y19" i="33"/>
  <c r="X19" i="33"/>
  <c r="W19" i="33"/>
  <c r="V19" i="33"/>
  <c r="U19" i="33"/>
  <c r="T19" i="33"/>
  <c r="S19" i="33"/>
  <c r="R19" i="33"/>
  <c r="Q19" i="33"/>
  <c r="P19" i="33"/>
  <c r="O19" i="33"/>
  <c r="N19" i="33"/>
  <c r="M19" i="33"/>
  <c r="L19" i="33"/>
  <c r="K19" i="33"/>
  <c r="J19" i="33"/>
  <c r="I19" i="33"/>
  <c r="H19" i="33"/>
  <c r="G19" i="33"/>
  <c r="F19" i="33"/>
  <c r="E19" i="33"/>
  <c r="D19" i="33"/>
  <c r="C19"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D18" i="33"/>
  <c r="C18" i="33"/>
  <c r="AP17" i="33"/>
  <c r="AO17" i="33"/>
  <c r="AN17" i="33"/>
  <c r="AM17" i="33"/>
  <c r="AL17" i="33"/>
  <c r="AK17" i="33"/>
  <c r="AJ17" i="33"/>
  <c r="AI17" i="33"/>
  <c r="AH17" i="33"/>
  <c r="AG17" i="33"/>
  <c r="AF17" i="33"/>
  <c r="AE17" i="33"/>
  <c r="AD17" i="33"/>
  <c r="AC17" i="33"/>
  <c r="AB17" i="33"/>
  <c r="AA17" i="33"/>
  <c r="Z17" i="33"/>
  <c r="Y17" i="33"/>
  <c r="X17" i="33"/>
  <c r="W17" i="33"/>
  <c r="V17" i="33"/>
  <c r="U17" i="33"/>
  <c r="T17" i="33"/>
  <c r="S17" i="33"/>
  <c r="R17" i="33"/>
  <c r="Q17" i="33"/>
  <c r="P17" i="33"/>
  <c r="O17" i="33"/>
  <c r="N17" i="33"/>
  <c r="M17" i="33"/>
  <c r="L17" i="33"/>
  <c r="K17" i="33"/>
  <c r="J17" i="33"/>
  <c r="I17" i="33"/>
  <c r="H17" i="33"/>
  <c r="G17" i="33"/>
  <c r="F17" i="33"/>
  <c r="E17" i="33"/>
  <c r="D17" i="33"/>
  <c r="C17" i="33"/>
  <c r="AP16" i="33"/>
  <c r="AO16" i="33"/>
  <c r="AN16" i="33"/>
  <c r="AM16" i="33"/>
  <c r="AL16" i="33"/>
  <c r="AK16" i="33"/>
  <c r="AJ16" i="33"/>
  <c r="AI16" i="33"/>
  <c r="AH16" i="33"/>
  <c r="AG16" i="33"/>
  <c r="AF16" i="33"/>
  <c r="AE16" i="33"/>
  <c r="AD16" i="33"/>
  <c r="AC16" i="33"/>
  <c r="AB16" i="33"/>
  <c r="AA16" i="33"/>
  <c r="Z16" i="33"/>
  <c r="Y16" i="33"/>
  <c r="X16" i="33"/>
  <c r="W16" i="33"/>
  <c r="V16" i="33"/>
  <c r="U16" i="33"/>
  <c r="T16" i="33"/>
  <c r="S16" i="33"/>
  <c r="R16" i="33"/>
  <c r="Q16" i="33"/>
  <c r="P16" i="33"/>
  <c r="O16" i="33"/>
  <c r="N16" i="33"/>
  <c r="M16" i="33"/>
  <c r="L16" i="33"/>
  <c r="K16" i="33"/>
  <c r="J16" i="33"/>
  <c r="I16" i="33"/>
  <c r="H16" i="33"/>
  <c r="G16" i="33"/>
  <c r="F16" i="33"/>
  <c r="E16" i="33"/>
  <c r="D16" i="33"/>
  <c r="C16" i="33"/>
  <c r="AP15" i="33"/>
  <c r="AO15" i="33"/>
  <c r="AN15" i="33"/>
  <c r="AM15" i="33"/>
  <c r="AL15" i="33"/>
  <c r="AK15" i="33"/>
  <c r="AJ15" i="33"/>
  <c r="AI15" i="33"/>
  <c r="AH15" i="33"/>
  <c r="AG15" i="33"/>
  <c r="AF15" i="33"/>
  <c r="AE15" i="33"/>
  <c r="AD15" i="33"/>
  <c r="AC15" i="33"/>
  <c r="AB15" i="33"/>
  <c r="AA15" i="33"/>
  <c r="Z15" i="33"/>
  <c r="Y15" i="33"/>
  <c r="X15" i="33"/>
  <c r="W15" i="33"/>
  <c r="V15" i="33"/>
  <c r="U15" i="33"/>
  <c r="T15" i="33"/>
  <c r="S15" i="33"/>
  <c r="R15" i="33"/>
  <c r="Q15" i="33"/>
  <c r="P15" i="33"/>
  <c r="O15" i="33"/>
  <c r="N15" i="33"/>
  <c r="M15" i="33"/>
  <c r="L15" i="33"/>
  <c r="K15" i="33"/>
  <c r="J15" i="33"/>
  <c r="I15" i="33"/>
  <c r="H15" i="33"/>
  <c r="G15" i="33"/>
  <c r="F15" i="33"/>
  <c r="E15" i="33"/>
  <c r="D15" i="33"/>
  <c r="C15" i="33"/>
  <c r="AP14" i="33"/>
  <c r="AO14" i="33"/>
  <c r="AN14" i="33"/>
  <c r="AM14" i="33"/>
  <c r="AL14" i="33"/>
  <c r="AK14" i="33"/>
  <c r="AJ14" i="33"/>
  <c r="AI14" i="33"/>
  <c r="AH14" i="33"/>
  <c r="AG14" i="33"/>
  <c r="AF14" i="33"/>
  <c r="AE14" i="33"/>
  <c r="AD14" i="33"/>
  <c r="AC14" i="33"/>
  <c r="AB14" i="33"/>
  <c r="AA14" i="33"/>
  <c r="Z14" i="33"/>
  <c r="Y14" i="33"/>
  <c r="X14" i="33"/>
  <c r="W14" i="33"/>
  <c r="V14" i="33"/>
  <c r="U14" i="33"/>
  <c r="T14" i="33"/>
  <c r="S14" i="33"/>
  <c r="R14" i="33"/>
  <c r="Q14" i="33"/>
  <c r="P14" i="33"/>
  <c r="O14" i="33"/>
  <c r="N14" i="33"/>
  <c r="M14" i="33"/>
  <c r="L14" i="33"/>
  <c r="K14" i="33"/>
  <c r="J14" i="33"/>
  <c r="I14" i="33"/>
  <c r="H14" i="33"/>
  <c r="G14" i="33"/>
  <c r="F14" i="33"/>
  <c r="E14" i="33"/>
  <c r="D14" i="33"/>
  <c r="C14" i="33"/>
  <c r="AP13" i="33"/>
  <c r="AO13" i="33"/>
  <c r="AN13" i="33"/>
  <c r="AM13" i="33"/>
  <c r="AL13" i="33"/>
  <c r="AK13" i="33"/>
  <c r="AJ13" i="33"/>
  <c r="AI13" i="33"/>
  <c r="AH13" i="33"/>
  <c r="AG13" i="33"/>
  <c r="AF13" i="33"/>
  <c r="AE13" i="33"/>
  <c r="AD13" i="33"/>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C13" i="33"/>
  <c r="AP12" i="33"/>
  <c r="AO12" i="33"/>
  <c r="AN12" i="33"/>
  <c r="AM12" i="33"/>
  <c r="AL12" i="33"/>
  <c r="AK12" i="33"/>
  <c r="AJ12" i="33"/>
  <c r="AI12" i="33"/>
  <c r="AH12" i="33"/>
  <c r="AG12" i="33"/>
  <c r="AF12" i="33"/>
  <c r="AE12" i="33"/>
  <c r="AD12" i="33"/>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AP11" i="33"/>
  <c r="AO11" i="33"/>
  <c r="AN11" i="33"/>
  <c r="AM11" i="33"/>
  <c r="AL11" i="33"/>
  <c r="AK11" i="33"/>
  <c r="AJ11" i="33"/>
  <c r="AI11" i="33"/>
  <c r="AH11" i="33"/>
  <c r="AG11" i="33"/>
  <c r="AF11" i="33"/>
  <c r="AE11" i="33"/>
  <c r="AD11"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C11" i="33"/>
  <c r="AP10" i="33"/>
  <c r="AO10" i="33"/>
  <c r="AN10" i="33"/>
  <c r="AM10" i="33"/>
  <c r="AL10" i="33"/>
  <c r="AK10" i="33"/>
  <c r="AJ10" i="33"/>
  <c r="AI10" i="33"/>
  <c r="AH10" i="33"/>
  <c r="AG10" i="33"/>
  <c r="AF10" i="33"/>
  <c r="AE10" i="33"/>
  <c r="AD10"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AP9" i="33"/>
  <c r="AO9" i="33"/>
  <c r="AN9" i="33"/>
  <c r="AM9" i="33"/>
  <c r="AL9" i="33"/>
  <c r="AK9" i="33"/>
  <c r="AJ9" i="33"/>
  <c r="AI9" i="33"/>
  <c r="AH9" i="33"/>
  <c r="AG9" i="33"/>
  <c r="AF9" i="33"/>
  <c r="AE9" i="33"/>
  <c r="AD9" i="33"/>
  <c r="AC9" i="33"/>
  <c r="AB9" i="33"/>
  <c r="AA9" i="33"/>
  <c r="Z9" i="33"/>
  <c r="Y9" i="33"/>
  <c r="X9" i="33"/>
  <c r="W9" i="33"/>
  <c r="V9" i="33"/>
  <c r="U9" i="33"/>
  <c r="T9" i="33"/>
  <c r="S9" i="33"/>
  <c r="R9" i="33"/>
  <c r="Q9" i="33"/>
  <c r="P9" i="33"/>
  <c r="O9" i="33"/>
  <c r="N9" i="33"/>
  <c r="M9" i="33"/>
  <c r="L9" i="33"/>
  <c r="K9" i="33"/>
  <c r="J9" i="33"/>
  <c r="I9" i="33"/>
  <c r="H9" i="33"/>
  <c r="G9" i="33"/>
  <c r="F9" i="33"/>
  <c r="E9" i="33"/>
  <c r="D9" i="33"/>
  <c r="C9" i="33"/>
  <c r="AP8" i="33"/>
  <c r="AO8" i="33"/>
  <c r="AN8" i="33"/>
  <c r="AM8" i="33"/>
  <c r="AL8" i="33"/>
  <c r="AK8" i="33"/>
  <c r="AJ8" i="33"/>
  <c r="AI8" i="33"/>
  <c r="AH8" i="33"/>
  <c r="AG8" i="33"/>
  <c r="AF8" i="33"/>
  <c r="AE8" i="33"/>
  <c r="AD8" i="33"/>
  <c r="AC8" i="33"/>
  <c r="AB8" i="33"/>
  <c r="AA8" i="33"/>
  <c r="Z8" i="33"/>
  <c r="Y8" i="33"/>
  <c r="X8" i="33"/>
  <c r="W8" i="33"/>
  <c r="V8" i="33"/>
  <c r="U8" i="33"/>
  <c r="T8" i="33"/>
  <c r="S8" i="33"/>
  <c r="R8" i="33"/>
  <c r="Q8" i="33"/>
  <c r="P8" i="33"/>
  <c r="O8" i="33"/>
  <c r="N8" i="33"/>
  <c r="M8" i="33"/>
  <c r="L8" i="33"/>
  <c r="K8" i="33"/>
  <c r="J8" i="33"/>
  <c r="I8" i="33"/>
  <c r="H8" i="33"/>
  <c r="G8" i="33"/>
  <c r="F8" i="33"/>
  <c r="E8" i="33"/>
  <c r="D8" i="33"/>
  <c r="C8" i="33"/>
  <c r="AP7" i="33"/>
  <c r="AO7" i="33"/>
  <c r="AN7" i="33"/>
  <c r="AM7" i="33"/>
  <c r="AL7" i="33"/>
  <c r="AK7" i="33"/>
  <c r="AJ7" i="33"/>
  <c r="AI7" i="33"/>
  <c r="AH7" i="33"/>
  <c r="AG7" i="33"/>
  <c r="AF7" i="33"/>
  <c r="AE7" i="33"/>
  <c r="AD7" i="33"/>
  <c r="AC7" i="33"/>
  <c r="AB7" i="33"/>
  <c r="AA7" i="33"/>
  <c r="Z7" i="33"/>
  <c r="Y7" i="33"/>
  <c r="X7" i="33"/>
  <c r="W7" i="33"/>
  <c r="V7" i="33"/>
  <c r="U7" i="33"/>
  <c r="T7" i="33"/>
  <c r="S7" i="33"/>
  <c r="R7" i="33"/>
  <c r="Q7" i="33"/>
  <c r="P7" i="33"/>
  <c r="O7" i="33"/>
  <c r="N7" i="33"/>
  <c r="M7" i="33"/>
  <c r="L7" i="33"/>
  <c r="K7" i="33"/>
  <c r="J7" i="33"/>
  <c r="I7" i="33"/>
  <c r="H7" i="33"/>
  <c r="G7" i="33"/>
  <c r="F7" i="33"/>
  <c r="E7" i="33"/>
  <c r="D7" i="33"/>
  <c r="C7" i="33"/>
  <c r="AP6" i="33"/>
  <c r="AO6" i="33"/>
  <c r="AN6" i="33"/>
  <c r="AM6" i="33"/>
  <c r="AL6" i="33"/>
  <c r="AK6" i="33"/>
  <c r="AJ6" i="33"/>
  <c r="AI6" i="33"/>
  <c r="AH6" i="33"/>
  <c r="AG6" i="33"/>
  <c r="AF6" i="33"/>
  <c r="AE6" i="33"/>
  <c r="AD6" i="33"/>
  <c r="AC6" i="33"/>
  <c r="AB6" i="33"/>
  <c r="AA6" i="33"/>
  <c r="Z6" i="33"/>
  <c r="Y6" i="33"/>
  <c r="X6" i="33"/>
  <c r="W6" i="33"/>
  <c r="V6" i="33"/>
  <c r="U6" i="33"/>
  <c r="T6" i="33"/>
  <c r="S6" i="33"/>
  <c r="R6" i="33"/>
  <c r="Q6" i="33"/>
  <c r="P6" i="33"/>
  <c r="O6" i="33"/>
  <c r="N6" i="33"/>
  <c r="M6" i="33"/>
  <c r="L6" i="33"/>
  <c r="K6" i="33"/>
  <c r="J6" i="33"/>
  <c r="I6" i="33"/>
  <c r="H6" i="33"/>
  <c r="G6" i="33"/>
  <c r="F6" i="33"/>
  <c r="E6" i="33"/>
  <c r="D6" i="33"/>
  <c r="C6" i="33"/>
  <c r="AP5" i="33"/>
  <c r="AO5" i="33"/>
  <c r="AN5" i="33"/>
  <c r="AM5" i="33"/>
  <c r="AL5" i="33"/>
  <c r="AK5" i="33"/>
  <c r="AJ5" i="33"/>
  <c r="AI5" i="33"/>
  <c r="AH5" i="33"/>
  <c r="AG5" i="33"/>
  <c r="AF5" i="33"/>
  <c r="AE5" i="33"/>
  <c r="AD5" i="33"/>
  <c r="AC5" i="33"/>
  <c r="AB5" i="33"/>
  <c r="AA5" i="33"/>
  <c r="Z5" i="33"/>
  <c r="Y5" i="33"/>
  <c r="X5" i="33"/>
  <c r="W5" i="33"/>
  <c r="V5" i="33"/>
  <c r="U5" i="33"/>
  <c r="T5" i="33"/>
  <c r="S5" i="33"/>
  <c r="R5" i="33"/>
  <c r="Q5" i="33"/>
  <c r="P5" i="33"/>
  <c r="O5" i="33"/>
  <c r="N5" i="33"/>
  <c r="M5" i="33"/>
  <c r="L5" i="33"/>
  <c r="K5" i="33"/>
  <c r="J5" i="33"/>
  <c r="I5" i="33"/>
  <c r="H5" i="33"/>
  <c r="G5" i="33"/>
  <c r="F5" i="33"/>
  <c r="E5" i="33"/>
  <c r="D5" i="33"/>
  <c r="C5" i="33"/>
  <c r="AP4" i="33"/>
  <c r="AO4" i="33"/>
  <c r="AN4" i="33"/>
  <c r="AM4" i="33"/>
  <c r="AL4" i="33"/>
  <c r="AK4" i="33"/>
  <c r="AJ4" i="33"/>
  <c r="AI4" i="33"/>
  <c r="AH4" i="33"/>
  <c r="AG4" i="33"/>
  <c r="AF4" i="33"/>
  <c r="AE4" i="33"/>
  <c r="AD4" i="33"/>
  <c r="AC4" i="33"/>
  <c r="AB4" i="33"/>
  <c r="AA4" i="33"/>
  <c r="Z4" i="33"/>
  <c r="Y4" i="33"/>
  <c r="X4" i="33"/>
  <c r="W4" i="33"/>
  <c r="V4" i="33"/>
  <c r="U4" i="33"/>
  <c r="T4" i="33"/>
  <c r="S4" i="33"/>
  <c r="R4" i="33"/>
  <c r="Q4" i="33"/>
  <c r="P4" i="33"/>
  <c r="O4" i="33"/>
  <c r="N4" i="33"/>
  <c r="M4" i="33"/>
  <c r="L4" i="33"/>
  <c r="K4" i="33"/>
  <c r="J4" i="33"/>
  <c r="I4" i="33"/>
  <c r="H4" i="33"/>
  <c r="G4" i="33"/>
  <c r="F4" i="33"/>
  <c r="E4" i="33"/>
  <c r="D4" i="33"/>
  <c r="C4" i="33"/>
  <c r="AP3" i="33"/>
  <c r="AO3" i="33"/>
  <c r="AN3" i="33"/>
  <c r="AM3" i="33"/>
  <c r="AL3" i="33"/>
  <c r="AK3" i="33"/>
  <c r="AJ3" i="33"/>
  <c r="AI3" i="33"/>
  <c r="AH3" i="33"/>
  <c r="AG3" i="33"/>
  <c r="AF3" i="33"/>
  <c r="AE3" i="33"/>
  <c r="AD3" i="33"/>
  <c r="AC3" i="33"/>
  <c r="AB3" i="33"/>
  <c r="AA3" i="33"/>
  <c r="Z3" i="33"/>
  <c r="Y3" i="33"/>
  <c r="X3" i="33"/>
  <c r="W3" i="33"/>
  <c r="V3" i="33"/>
  <c r="U3" i="33"/>
  <c r="T3" i="33"/>
  <c r="S3" i="33"/>
  <c r="R3" i="33"/>
  <c r="Q3" i="33"/>
  <c r="P3" i="33"/>
  <c r="O3" i="33"/>
  <c r="N3" i="33"/>
  <c r="M3" i="33"/>
  <c r="L3" i="33"/>
  <c r="K3" i="33"/>
  <c r="J3" i="33"/>
  <c r="I3" i="33"/>
  <c r="H3" i="33"/>
  <c r="G3" i="33"/>
  <c r="F3" i="33"/>
  <c r="E3" i="33"/>
  <c r="D3" i="33"/>
  <c r="C3" i="33"/>
  <c r="AP2" i="33"/>
  <c r="AO2" i="33"/>
  <c r="AN2" i="33"/>
  <c r="AM2" i="33"/>
  <c r="AL2" i="33"/>
  <c r="AK2" i="33"/>
  <c r="AJ2" i="33"/>
  <c r="AI2" i="33"/>
  <c r="AH2" i="33"/>
  <c r="AG2" i="33"/>
  <c r="AF2" i="33"/>
  <c r="AE2" i="33"/>
  <c r="AD2" i="33"/>
  <c r="AC2" i="33"/>
  <c r="AB2" i="33"/>
  <c r="AA2" i="33"/>
  <c r="Z2" i="33"/>
  <c r="Y2" i="33"/>
  <c r="X2" i="33"/>
  <c r="W2" i="33"/>
  <c r="V2" i="33"/>
  <c r="U2" i="33"/>
  <c r="T2" i="33"/>
  <c r="S2" i="33"/>
  <c r="R2" i="33"/>
  <c r="Q2" i="33"/>
  <c r="P2" i="33"/>
  <c r="O2" i="33"/>
  <c r="N2" i="33"/>
  <c r="M2" i="33"/>
  <c r="L2" i="33"/>
  <c r="K2" i="33"/>
  <c r="J2" i="33"/>
  <c r="I2" i="33"/>
  <c r="H2" i="33"/>
  <c r="G2" i="33"/>
  <c r="F2" i="33"/>
  <c r="E2" i="33"/>
  <c r="D2" i="33"/>
  <c r="C2" i="33"/>
  <c r="B2" i="33"/>
  <c r="B31" i="34" s="1"/>
  <c r="A2" i="33"/>
  <c r="A31" i="34" s="1"/>
  <c r="BS49" i="32"/>
  <c r="BL49" i="32"/>
  <c r="BR47" i="32"/>
  <c r="BP47" i="32"/>
  <c r="BH47" i="32"/>
  <c r="BF47" i="32"/>
  <c r="BD47" i="32"/>
  <c r="BB47" i="32"/>
  <c r="AZ47" i="32"/>
  <c r="AX47" i="32"/>
  <c r="AV47" i="32"/>
  <c r="AT47" i="32"/>
  <c r="AR47" i="32"/>
  <c r="AP47" i="32"/>
  <c r="AN47" i="32"/>
  <c r="AL47" i="32"/>
  <c r="AJ47" i="32"/>
  <c r="AH47" i="32"/>
  <c r="AF47" i="32"/>
  <c r="AD47" i="32"/>
  <c r="AB47" i="32"/>
  <c r="Z47" i="32"/>
  <c r="X47" i="32"/>
  <c r="V47" i="32"/>
  <c r="T47" i="32"/>
  <c r="R47" i="32"/>
  <c r="P47" i="32"/>
  <c r="N47" i="32"/>
  <c r="L47" i="32"/>
  <c r="J47" i="32"/>
  <c r="H47" i="32"/>
  <c r="F47" i="32"/>
  <c r="D47" i="32"/>
  <c r="B47" i="32"/>
  <c r="BM47" i="32" s="1"/>
  <c r="BN47" i="32" s="1"/>
  <c r="BW46" i="32"/>
  <c r="BU46" i="32"/>
  <c r="BS46" i="32"/>
  <c r="BM46" i="32"/>
  <c r="BN46" i="32" s="1"/>
  <c r="BL46" i="32"/>
  <c r="BI46" i="32"/>
  <c r="BG46" i="32"/>
  <c r="BE46" i="32"/>
  <c r="BC46" i="32"/>
  <c r="BA46" i="32"/>
  <c r="AY46" i="32"/>
  <c r="AW46" i="32"/>
  <c r="AU46" i="32"/>
  <c r="AS46" i="32"/>
  <c r="AQ46" i="32"/>
  <c r="AO46" i="32"/>
  <c r="AM46" i="32"/>
  <c r="AK46" i="32"/>
  <c r="AI46" i="32"/>
  <c r="AG46" i="32"/>
  <c r="AE46" i="32"/>
  <c r="AC46" i="32"/>
  <c r="AA46" i="32"/>
  <c r="Y46" i="32"/>
  <c r="W46" i="32"/>
  <c r="U46" i="32"/>
  <c r="S46" i="32"/>
  <c r="Q46" i="32"/>
  <c r="O46" i="32"/>
  <c r="M46" i="32"/>
  <c r="K46" i="32"/>
  <c r="I46" i="32"/>
  <c r="G46" i="32"/>
  <c r="E46" i="32"/>
  <c r="C46" i="32"/>
  <c r="BX46" i="32" s="1"/>
  <c r="BW45" i="32"/>
  <c r="BU45" i="32"/>
  <c r="BS45" i="32"/>
  <c r="BN45" i="32"/>
  <c r="BM45" i="32"/>
  <c r="BL45" i="32"/>
  <c r="BI45" i="32"/>
  <c r="BG45" i="32"/>
  <c r="BE45" i="32"/>
  <c r="BC45" i="32"/>
  <c r="BA45" i="32"/>
  <c r="AY45" i="32"/>
  <c r="AW45" i="32"/>
  <c r="AU45" i="32"/>
  <c r="AS45" i="32"/>
  <c r="AQ45" i="32"/>
  <c r="AO45" i="32"/>
  <c r="AM45" i="32"/>
  <c r="AK45" i="32"/>
  <c r="AI45" i="32"/>
  <c r="AG45" i="32"/>
  <c r="AE45" i="32"/>
  <c r="AC45" i="32"/>
  <c r="AA45" i="32"/>
  <c r="Y45" i="32"/>
  <c r="W45" i="32"/>
  <c r="U45" i="32"/>
  <c r="S45" i="32"/>
  <c r="Q45" i="32"/>
  <c r="O45" i="32"/>
  <c r="M45" i="32"/>
  <c r="K45" i="32"/>
  <c r="I45" i="32"/>
  <c r="G45" i="32"/>
  <c r="E45" i="32"/>
  <c r="C45" i="32"/>
  <c r="BT45" i="32" s="1"/>
  <c r="BL44" i="32"/>
  <c r="BR43" i="32"/>
  <c r="BP43" i="32"/>
  <c r="BH43" i="32"/>
  <c r="BF43" i="32"/>
  <c r="BD43" i="32"/>
  <c r="BB43" i="32"/>
  <c r="AZ43" i="32"/>
  <c r="AX43" i="32"/>
  <c r="AV43" i="32"/>
  <c r="AT43" i="32"/>
  <c r="AR43" i="32"/>
  <c r="AP43" i="32"/>
  <c r="AN43" i="32"/>
  <c r="AL43" i="32"/>
  <c r="AJ43" i="32"/>
  <c r="AH43" i="32"/>
  <c r="AF43" i="32"/>
  <c r="AD43" i="32"/>
  <c r="AB43" i="32"/>
  <c r="Z43" i="32"/>
  <c r="X43" i="32"/>
  <c r="V43" i="32"/>
  <c r="T43" i="32"/>
  <c r="R43" i="32"/>
  <c r="P43" i="32"/>
  <c r="N43" i="32"/>
  <c r="L43" i="32"/>
  <c r="J43" i="32"/>
  <c r="H43" i="32"/>
  <c r="F43" i="32"/>
  <c r="D43" i="32"/>
  <c r="B43" i="32"/>
  <c r="BW43" i="32" s="1"/>
  <c r="BW42" i="32"/>
  <c r="BU42" i="32"/>
  <c r="BS42" i="32"/>
  <c r="BM42" i="32"/>
  <c r="BN42" i="32" s="1"/>
  <c r="BL42" i="32"/>
  <c r="BI42" i="32"/>
  <c r="BG42" i="32"/>
  <c r="BE42" i="32"/>
  <c r="BC42" i="32"/>
  <c r="BA42" i="32"/>
  <c r="AY42" i="32"/>
  <c r="AW42" i="32"/>
  <c r="AU42" i="32"/>
  <c r="AS42" i="32"/>
  <c r="AQ42" i="32"/>
  <c r="AO42" i="32"/>
  <c r="AM42" i="32"/>
  <c r="AK42" i="32"/>
  <c r="AI42" i="32"/>
  <c r="AG42" i="32"/>
  <c r="AE42" i="32"/>
  <c r="AC42" i="32"/>
  <c r="AA42" i="32"/>
  <c r="Y42" i="32"/>
  <c r="W42" i="32"/>
  <c r="U42" i="32"/>
  <c r="S42" i="32"/>
  <c r="Q42" i="32"/>
  <c r="O42" i="32"/>
  <c r="M42" i="32"/>
  <c r="K42" i="32"/>
  <c r="I42" i="32"/>
  <c r="G42" i="32"/>
  <c r="E42" i="32"/>
  <c r="C42" i="32"/>
  <c r="BV42" i="32" s="1"/>
  <c r="BW41" i="32"/>
  <c r="BU41" i="32"/>
  <c r="BS41" i="32"/>
  <c r="BM41" i="32"/>
  <c r="BN41" i="32" s="1"/>
  <c r="BL41" i="32"/>
  <c r="BI41" i="32"/>
  <c r="BG41" i="32"/>
  <c r="BE41" i="32"/>
  <c r="BC41" i="32"/>
  <c r="BA41" i="32"/>
  <c r="AY41" i="32"/>
  <c r="AW41" i="32"/>
  <c r="AU41" i="32"/>
  <c r="AS41" i="32"/>
  <c r="AQ41" i="32"/>
  <c r="AO41" i="32"/>
  <c r="AM41" i="32"/>
  <c r="AK41" i="32"/>
  <c r="AI41" i="32"/>
  <c r="AG41" i="32"/>
  <c r="AE41" i="32"/>
  <c r="AC41" i="32"/>
  <c r="AA41" i="32"/>
  <c r="Y41" i="32"/>
  <c r="W41" i="32"/>
  <c r="U41" i="32"/>
  <c r="S41" i="32"/>
  <c r="Q41" i="32"/>
  <c r="O41" i="32"/>
  <c r="BT41" i="32" s="1"/>
  <c r="M41" i="32"/>
  <c r="K41" i="32"/>
  <c r="I41" i="32"/>
  <c r="G41" i="32"/>
  <c r="E41" i="32"/>
  <c r="C41" i="32"/>
  <c r="BR41" i="32" s="1"/>
  <c r="BL40" i="32"/>
  <c r="BW39" i="32"/>
  <c r="BR39" i="32"/>
  <c r="BP39" i="32"/>
  <c r="BH39" i="32"/>
  <c r="BF39" i="32"/>
  <c r="BD39" i="32"/>
  <c r="BB39" i="32"/>
  <c r="AZ39" i="32"/>
  <c r="AX39" i="32"/>
  <c r="AV39" i="32"/>
  <c r="AT39" i="32"/>
  <c r="AR39" i="32"/>
  <c r="AP39" i="32"/>
  <c r="AN39" i="32"/>
  <c r="AL39" i="32"/>
  <c r="AJ39" i="32"/>
  <c r="AH39" i="32"/>
  <c r="AF39" i="32"/>
  <c r="AD39" i="32"/>
  <c r="AB39" i="32"/>
  <c r="Z39" i="32"/>
  <c r="X39" i="32"/>
  <c r="V39" i="32"/>
  <c r="T39" i="32"/>
  <c r="R39" i="32"/>
  <c r="P39" i="32"/>
  <c r="N39" i="32"/>
  <c r="BL39" i="32" s="1"/>
  <c r="L39" i="32"/>
  <c r="J39" i="32"/>
  <c r="H39" i="32"/>
  <c r="F39" i="32"/>
  <c r="D39" i="32"/>
  <c r="B39" i="32"/>
  <c r="BS39" i="32" s="1"/>
  <c r="BW38" i="32"/>
  <c r="BU38" i="32"/>
  <c r="BS38" i="32"/>
  <c r="BN38" i="32"/>
  <c r="BM38" i="32"/>
  <c r="BL38" i="32"/>
  <c r="BI38" i="32"/>
  <c r="BG38" i="32"/>
  <c r="BE38" i="32"/>
  <c r="BC38" i="32"/>
  <c r="BA38" i="32"/>
  <c r="AY38" i="32"/>
  <c r="AW38" i="32"/>
  <c r="AU38" i="32"/>
  <c r="AS38" i="32"/>
  <c r="AQ38" i="32"/>
  <c r="AO38" i="32"/>
  <c r="AM38" i="32"/>
  <c r="AK38" i="32"/>
  <c r="AI38" i="32"/>
  <c r="AG38" i="32"/>
  <c r="AE38" i="32"/>
  <c r="AC38" i="32"/>
  <c r="AA38" i="32"/>
  <c r="Y38" i="32"/>
  <c r="W38" i="32"/>
  <c r="U38" i="32"/>
  <c r="S38" i="32"/>
  <c r="Q38" i="32"/>
  <c r="O38" i="32"/>
  <c r="M38" i="32"/>
  <c r="K38" i="32"/>
  <c r="I38" i="32"/>
  <c r="G38" i="32"/>
  <c r="E38" i="32"/>
  <c r="C38" i="32"/>
  <c r="BT38" i="32" s="1"/>
  <c r="BW37" i="32"/>
  <c r="BU37" i="32"/>
  <c r="BS37" i="32"/>
  <c r="BN37" i="32"/>
  <c r="BM37" i="32"/>
  <c r="BL37" i="32"/>
  <c r="BI37" i="32"/>
  <c r="BG37" i="32"/>
  <c r="BE37" i="32"/>
  <c r="BC37" i="32"/>
  <c r="BA37" i="32"/>
  <c r="AY37" i="32"/>
  <c r="AW37" i="32"/>
  <c r="AU37" i="32"/>
  <c r="AS37" i="32"/>
  <c r="AQ37" i="32"/>
  <c r="AO37" i="32"/>
  <c r="AM37" i="32"/>
  <c r="AK37" i="32"/>
  <c r="AI37" i="32"/>
  <c r="AG37" i="32"/>
  <c r="AE37" i="32"/>
  <c r="AC37" i="32"/>
  <c r="AA37" i="32"/>
  <c r="Y37" i="32"/>
  <c r="W37" i="32"/>
  <c r="U37" i="32"/>
  <c r="S37" i="32"/>
  <c r="Q37" i="32"/>
  <c r="O37" i="32"/>
  <c r="M37" i="32"/>
  <c r="K37" i="32"/>
  <c r="BR37" i="32" s="1"/>
  <c r="I37" i="32"/>
  <c r="G37" i="32"/>
  <c r="E37" i="32"/>
  <c r="C37" i="32"/>
  <c r="BX37" i="32" s="1"/>
  <c r="BL36" i="32"/>
  <c r="BR35" i="32"/>
  <c r="BP35" i="32"/>
  <c r="BH35" i="32"/>
  <c r="BF35" i="32"/>
  <c r="BD35" i="32"/>
  <c r="BB35" i="32"/>
  <c r="AZ35" i="32"/>
  <c r="AX35" i="32"/>
  <c r="AV35" i="32"/>
  <c r="AT35" i="32"/>
  <c r="AR35" i="32"/>
  <c r="AP35" i="32"/>
  <c r="AN35" i="32"/>
  <c r="AL35" i="32"/>
  <c r="AJ35" i="32"/>
  <c r="AH35" i="32"/>
  <c r="AF35" i="32"/>
  <c r="AD35" i="32"/>
  <c r="AB35" i="32"/>
  <c r="Z35" i="32"/>
  <c r="X35" i="32"/>
  <c r="V35" i="32"/>
  <c r="T35" i="32"/>
  <c r="R35" i="32"/>
  <c r="P35" i="32"/>
  <c r="N35" i="32"/>
  <c r="L35" i="32"/>
  <c r="J35" i="32"/>
  <c r="BS35" i="32" s="1"/>
  <c r="H35" i="32"/>
  <c r="F35" i="32"/>
  <c r="D35" i="32"/>
  <c r="B35" i="32"/>
  <c r="BW34" i="32"/>
  <c r="BU34" i="32"/>
  <c r="BS34" i="32"/>
  <c r="BM34" i="32"/>
  <c r="BN34" i="32" s="1"/>
  <c r="BL34" i="32"/>
  <c r="BI34" i="32"/>
  <c r="BG34" i="32"/>
  <c r="BE34" i="32"/>
  <c r="BC34" i="32"/>
  <c r="BA34" i="32"/>
  <c r="AY34" i="32"/>
  <c r="AW34" i="32"/>
  <c r="AU34" i="32"/>
  <c r="AS34" i="32"/>
  <c r="AQ34" i="32"/>
  <c r="AO34" i="32"/>
  <c r="AM34" i="32"/>
  <c r="AK34" i="32"/>
  <c r="AI34" i="32"/>
  <c r="AG34" i="32"/>
  <c r="AE34" i="32"/>
  <c r="AC34" i="32"/>
  <c r="AA34" i="32"/>
  <c r="Y34" i="32"/>
  <c r="W34" i="32"/>
  <c r="U34" i="32"/>
  <c r="S34" i="32"/>
  <c r="Q34" i="32"/>
  <c r="O34" i="32"/>
  <c r="M34" i="32"/>
  <c r="K34" i="32"/>
  <c r="I34" i="32"/>
  <c r="G34" i="32"/>
  <c r="E34" i="32"/>
  <c r="C34" i="32"/>
  <c r="BR34" i="32" s="1"/>
  <c r="BX33" i="32"/>
  <c r="BW33" i="32"/>
  <c r="BU33" i="32"/>
  <c r="BS33" i="32"/>
  <c r="BM33" i="32"/>
  <c r="BN33" i="32" s="1"/>
  <c r="BL33" i="32"/>
  <c r="BI33" i="32"/>
  <c r="BG33" i="32"/>
  <c r="BE33" i="32"/>
  <c r="BC33" i="32"/>
  <c r="BA33" i="32"/>
  <c r="AY33" i="32"/>
  <c r="AW33" i="32"/>
  <c r="AU33" i="32"/>
  <c r="AS33" i="32"/>
  <c r="AQ33" i="32"/>
  <c r="AO33" i="32"/>
  <c r="AM33" i="32"/>
  <c r="AK33" i="32"/>
  <c r="AI33" i="32"/>
  <c r="AG33" i="32"/>
  <c r="AE33" i="32"/>
  <c r="AC33" i="32"/>
  <c r="AA33" i="32"/>
  <c r="Y33" i="32"/>
  <c r="W33" i="32"/>
  <c r="U33" i="32"/>
  <c r="S33" i="32"/>
  <c r="Q33" i="32"/>
  <c r="O33" i="32"/>
  <c r="M33" i="32"/>
  <c r="K33" i="32"/>
  <c r="I33" i="32"/>
  <c r="G33" i="32"/>
  <c r="BP33" i="32" s="1"/>
  <c r="BQ33" i="32" s="1"/>
  <c r="E33" i="32"/>
  <c r="C33" i="32"/>
  <c r="BV33" i="32" s="1"/>
  <c r="BL32" i="32"/>
  <c r="BW31" i="32"/>
  <c r="BU31" i="32"/>
  <c r="BS31" i="32"/>
  <c r="BM31" i="32"/>
  <c r="BN31" i="32" s="1"/>
  <c r="BL31" i="32"/>
  <c r="BI31" i="32"/>
  <c r="BG31" i="32"/>
  <c r="BE31" i="32"/>
  <c r="BC31" i="32"/>
  <c r="BA31" i="32"/>
  <c r="AY31" i="32"/>
  <c r="AW31" i="32"/>
  <c r="AU31" i="32"/>
  <c r="AS31" i="32"/>
  <c r="AQ31" i="32"/>
  <c r="AO31" i="32"/>
  <c r="AM31" i="32"/>
  <c r="AK31" i="32"/>
  <c r="AI31" i="32"/>
  <c r="AG31" i="32"/>
  <c r="AE31" i="32"/>
  <c r="AC31" i="32"/>
  <c r="AA31" i="32"/>
  <c r="Y31" i="32"/>
  <c r="W31" i="32"/>
  <c r="U31" i="32"/>
  <c r="S31" i="32"/>
  <c r="Q31" i="32"/>
  <c r="O31" i="32"/>
  <c r="BT31" i="32" s="1"/>
  <c r="M31" i="32"/>
  <c r="K31" i="32"/>
  <c r="I31" i="32"/>
  <c r="G31" i="32"/>
  <c r="E31" i="32"/>
  <c r="C31" i="32"/>
  <c r="BR31" i="32" s="1"/>
  <c r="BW30" i="32"/>
  <c r="BU30" i="32"/>
  <c r="BS30" i="32"/>
  <c r="BR30" i="32"/>
  <c r="BP30" i="32"/>
  <c r="BN30" i="32"/>
  <c r="BM30" i="32"/>
  <c r="BL30" i="32"/>
  <c r="BX29" i="32"/>
  <c r="BW29" i="32"/>
  <c r="BU29" i="32"/>
  <c r="BS29" i="32"/>
  <c r="BM29" i="32"/>
  <c r="BN29" i="32" s="1"/>
  <c r="BL29" i="32"/>
  <c r="BI29" i="32"/>
  <c r="BG29" i="32"/>
  <c r="BE29" i="32"/>
  <c r="BC29" i="32"/>
  <c r="BA29" i="32"/>
  <c r="AY29" i="32"/>
  <c r="AW29" i="32"/>
  <c r="AU29" i="32"/>
  <c r="AS29" i="32"/>
  <c r="AQ29" i="32"/>
  <c r="AO29" i="32"/>
  <c r="AM29" i="32"/>
  <c r="AK29" i="32"/>
  <c r="AI29" i="32"/>
  <c r="AG29" i="32"/>
  <c r="AE29" i="32"/>
  <c r="AC29" i="32"/>
  <c r="AA29" i="32"/>
  <c r="Y29" i="32"/>
  <c r="W29" i="32"/>
  <c r="U29" i="32"/>
  <c r="S29" i="32"/>
  <c r="Q29" i="32"/>
  <c r="O29" i="32"/>
  <c r="M29" i="32"/>
  <c r="K29" i="32"/>
  <c r="I29" i="32"/>
  <c r="G29" i="32"/>
  <c r="BP29" i="32" s="1"/>
  <c r="BQ29" i="32" s="1"/>
  <c r="E29" i="32"/>
  <c r="BT29" i="32" s="1"/>
  <c r="C29" i="32"/>
  <c r="BV29" i="32" s="1"/>
  <c r="BW28" i="32"/>
  <c r="BU28" i="32"/>
  <c r="BS28" i="32"/>
  <c r="BM28" i="32"/>
  <c r="BN28" i="32" s="1"/>
  <c r="BL28" i="32"/>
  <c r="BI28" i="32"/>
  <c r="BG28" i="32"/>
  <c r="BE28" i="32"/>
  <c r="BC28" i="32"/>
  <c r="BA28" i="32"/>
  <c r="AY28" i="32"/>
  <c r="AW28" i="32"/>
  <c r="AU28" i="32"/>
  <c r="AS28" i="32"/>
  <c r="AQ28" i="32"/>
  <c r="AO28" i="32"/>
  <c r="AM28" i="32"/>
  <c r="AK28" i="32"/>
  <c r="AI28" i="32"/>
  <c r="AG28" i="32"/>
  <c r="AE28" i="32"/>
  <c r="AC28" i="32"/>
  <c r="AA28" i="32"/>
  <c r="Y28" i="32"/>
  <c r="W28" i="32"/>
  <c r="U28" i="32"/>
  <c r="S28" i="32"/>
  <c r="Q28" i="32"/>
  <c r="O28" i="32"/>
  <c r="M28" i="32"/>
  <c r="K28" i="32"/>
  <c r="I28" i="32"/>
  <c r="G28" i="32"/>
  <c r="E28" i="32"/>
  <c r="C28" i="32"/>
  <c r="BX28" i="32" s="1"/>
  <c r="BW27" i="32"/>
  <c r="BU27" i="32"/>
  <c r="BS27" i="32"/>
  <c r="BN27" i="32"/>
  <c r="BM27" i="32"/>
  <c r="BL27" i="32"/>
  <c r="BI27" i="32"/>
  <c r="BG27" i="32"/>
  <c r="BE27" i="32"/>
  <c r="BC27" i="32"/>
  <c r="BA27" i="32"/>
  <c r="AY27" i="32"/>
  <c r="AW27" i="32"/>
  <c r="AU27" i="32"/>
  <c r="AS27" i="32"/>
  <c r="AQ27" i="32"/>
  <c r="AO27" i="32"/>
  <c r="AM27" i="32"/>
  <c r="AK27" i="32"/>
  <c r="AI27" i="32"/>
  <c r="AG27" i="32"/>
  <c r="AE27" i="32"/>
  <c r="AC27" i="32"/>
  <c r="AA27" i="32"/>
  <c r="Y27" i="32"/>
  <c r="W27" i="32"/>
  <c r="U27" i="32"/>
  <c r="S27" i="32"/>
  <c r="Q27" i="32"/>
  <c r="O27" i="32"/>
  <c r="M27" i="32"/>
  <c r="K27" i="32"/>
  <c r="I27" i="32"/>
  <c r="G27" i="32"/>
  <c r="E27" i="32"/>
  <c r="C27" i="32"/>
  <c r="BT27" i="32" s="1"/>
  <c r="BW26" i="32"/>
  <c r="BU26" i="32"/>
  <c r="BS26" i="32"/>
  <c r="BM26" i="32"/>
  <c r="BN26" i="32" s="1"/>
  <c r="BL26" i="32"/>
  <c r="BI26" i="32"/>
  <c r="BG26" i="32"/>
  <c r="BE26" i="32"/>
  <c r="BC26" i="32"/>
  <c r="BA26" i="32"/>
  <c r="AY26" i="32"/>
  <c r="AW26" i="32"/>
  <c r="AU26" i="32"/>
  <c r="AS26" i="32"/>
  <c r="AQ26" i="32"/>
  <c r="AO26" i="32"/>
  <c r="AM26" i="32"/>
  <c r="AK26" i="32"/>
  <c r="AI26" i="32"/>
  <c r="AG26" i="32"/>
  <c r="AE26" i="32"/>
  <c r="AC26" i="32"/>
  <c r="AA26" i="32"/>
  <c r="Y26" i="32"/>
  <c r="W26" i="32"/>
  <c r="U26" i="32"/>
  <c r="S26" i="32"/>
  <c r="Q26" i="32"/>
  <c r="O26" i="32"/>
  <c r="M26" i="32"/>
  <c r="K26" i="32"/>
  <c r="I26" i="32"/>
  <c r="G26" i="32"/>
  <c r="E26" i="32"/>
  <c r="C26" i="32"/>
  <c r="BV26" i="32" s="1"/>
  <c r="BW25" i="32"/>
  <c r="BU25" i="32"/>
  <c r="BS25" i="32"/>
  <c r="BM25" i="32"/>
  <c r="BN25" i="32" s="1"/>
  <c r="BL25" i="32"/>
  <c r="BI25" i="32"/>
  <c r="BG25" i="32"/>
  <c r="BE25" i="32"/>
  <c r="BC25" i="32"/>
  <c r="BA25" i="32"/>
  <c r="AY25" i="32"/>
  <c r="AW25" i="32"/>
  <c r="AU25" i="32"/>
  <c r="AS25" i="32"/>
  <c r="AQ25" i="32"/>
  <c r="AO25" i="32"/>
  <c r="AM25" i="32"/>
  <c r="AK25" i="32"/>
  <c r="AI25" i="32"/>
  <c r="AG25" i="32"/>
  <c r="AE25" i="32"/>
  <c r="AC25" i="32"/>
  <c r="AA25" i="32"/>
  <c r="Y25" i="32"/>
  <c r="W25" i="32"/>
  <c r="U25" i="32"/>
  <c r="S25" i="32"/>
  <c r="Q25" i="32"/>
  <c r="O25" i="32"/>
  <c r="BT25" i="32" s="1"/>
  <c r="M25" i="32"/>
  <c r="K25" i="32"/>
  <c r="I25" i="32"/>
  <c r="G25" i="32"/>
  <c r="BP25" i="32" s="1"/>
  <c r="BQ25" i="32" s="1"/>
  <c r="E25" i="32"/>
  <c r="C25" i="32"/>
  <c r="BR25" i="32" s="1"/>
  <c r="BW24" i="32"/>
  <c r="BU24" i="32"/>
  <c r="BS24" i="32"/>
  <c r="BN24" i="32"/>
  <c r="BM24" i="32"/>
  <c r="BL24" i="32"/>
  <c r="BI24" i="32"/>
  <c r="BG24" i="32"/>
  <c r="BE24" i="32"/>
  <c r="BC24" i="32"/>
  <c r="BA24" i="32"/>
  <c r="AY24" i="32"/>
  <c r="AW24" i="32"/>
  <c r="AU24" i="32"/>
  <c r="AS24" i="32"/>
  <c r="AQ24" i="32"/>
  <c r="AO24" i="32"/>
  <c r="AM24" i="32"/>
  <c r="AK24" i="32"/>
  <c r="AI24" i="32"/>
  <c r="AG24" i="32"/>
  <c r="AE24" i="32"/>
  <c r="AC24" i="32"/>
  <c r="AA24" i="32"/>
  <c r="Y24" i="32"/>
  <c r="W24" i="32"/>
  <c r="U24" i="32"/>
  <c r="S24" i="32"/>
  <c r="Q24" i="32"/>
  <c r="O24" i="32"/>
  <c r="M24" i="32"/>
  <c r="K24" i="32"/>
  <c r="I24" i="32"/>
  <c r="G24" i="32"/>
  <c r="E24" i="32"/>
  <c r="C24" i="32"/>
  <c r="BT24" i="32" s="1"/>
  <c r="BW23" i="32"/>
  <c r="BU23" i="32"/>
  <c r="BS23" i="32"/>
  <c r="BN23" i="32"/>
  <c r="BM23" i="32"/>
  <c r="BL23" i="32"/>
  <c r="BI23" i="32"/>
  <c r="BG23" i="32"/>
  <c r="BE23" i="32"/>
  <c r="BC23" i="32"/>
  <c r="BA23" i="32"/>
  <c r="AY23" i="32"/>
  <c r="AW23" i="32"/>
  <c r="AU23" i="32"/>
  <c r="AS23" i="32"/>
  <c r="AQ23" i="32"/>
  <c r="AO23" i="32"/>
  <c r="AM23" i="32"/>
  <c r="AK23" i="32"/>
  <c r="AI23" i="32"/>
  <c r="AG23" i="32"/>
  <c r="AE23" i="32"/>
  <c r="AC23" i="32"/>
  <c r="AA23" i="32"/>
  <c r="Y23" i="32"/>
  <c r="W23" i="32"/>
  <c r="U23" i="32"/>
  <c r="S23" i="32"/>
  <c r="Q23" i="32"/>
  <c r="O23" i="32"/>
  <c r="M23" i="32"/>
  <c r="K23" i="32"/>
  <c r="BR23" i="32" s="1"/>
  <c r="I23" i="32"/>
  <c r="G23" i="32"/>
  <c r="E23" i="32"/>
  <c r="C23" i="32"/>
  <c r="BX23" i="32" s="1"/>
  <c r="BW22" i="32"/>
  <c r="BU22" i="32"/>
  <c r="BS22" i="32"/>
  <c r="BM22" i="32"/>
  <c r="BN22" i="32" s="1"/>
  <c r="BL22" i="32"/>
  <c r="BI22" i="32"/>
  <c r="BG22" i="32"/>
  <c r="BE22" i="32"/>
  <c r="BC22" i="32"/>
  <c r="BA22" i="32"/>
  <c r="AY22" i="32"/>
  <c r="AW22" i="32"/>
  <c r="AU22" i="32"/>
  <c r="AS22" i="32"/>
  <c r="AQ22" i="32"/>
  <c r="AO22" i="32"/>
  <c r="AM22" i="32"/>
  <c r="AK22" i="32"/>
  <c r="AI22" i="32"/>
  <c r="AG22" i="32"/>
  <c r="AE22" i="32"/>
  <c r="AC22" i="32"/>
  <c r="AA22" i="32"/>
  <c r="Y22" i="32"/>
  <c r="W22" i="32"/>
  <c r="U22" i="32"/>
  <c r="S22" i="32"/>
  <c r="Q22" i="32"/>
  <c r="O22" i="32"/>
  <c r="M22" i="32"/>
  <c r="K22" i="32"/>
  <c r="I22" i="32"/>
  <c r="G22" i="32"/>
  <c r="E22" i="32"/>
  <c r="C22" i="32"/>
  <c r="BR22" i="32" s="1"/>
  <c r="BX21" i="32"/>
  <c r="BW21" i="32"/>
  <c r="BU21" i="32"/>
  <c r="BS21" i="32"/>
  <c r="BM21" i="32"/>
  <c r="BN21" i="32" s="1"/>
  <c r="BL21" i="32"/>
  <c r="BI21" i="32"/>
  <c r="BG21" i="32"/>
  <c r="BE21" i="32"/>
  <c r="BC21" i="32"/>
  <c r="BA21" i="32"/>
  <c r="AY21" i="32"/>
  <c r="AW21" i="32"/>
  <c r="AU21" i="32"/>
  <c r="AS21" i="32"/>
  <c r="AQ21" i="32"/>
  <c r="AO21" i="32"/>
  <c r="AM21" i="32"/>
  <c r="AK21" i="32"/>
  <c r="AI21" i="32"/>
  <c r="AG21" i="32"/>
  <c r="AE21" i="32"/>
  <c r="AC21" i="32"/>
  <c r="AA21" i="32"/>
  <c r="Y21" i="32"/>
  <c r="W21" i="32"/>
  <c r="U21" i="32"/>
  <c r="S21" i="32"/>
  <c r="Q21" i="32"/>
  <c r="O21" i="32"/>
  <c r="M21" i="32"/>
  <c r="K21" i="32"/>
  <c r="I21" i="32"/>
  <c r="G21" i="32"/>
  <c r="BT21" i="32" s="1"/>
  <c r="E21" i="32"/>
  <c r="BR21" i="32" s="1"/>
  <c r="C21" i="32"/>
  <c r="BV21" i="32" s="1"/>
  <c r="BW20" i="32"/>
  <c r="BU20" i="32"/>
  <c r="BS20" i="32"/>
  <c r="BM20" i="32"/>
  <c r="BN20" i="32" s="1"/>
  <c r="BL20" i="32"/>
  <c r="BI20" i="32"/>
  <c r="BG20" i="32"/>
  <c r="BE20" i="32"/>
  <c r="BC20" i="32"/>
  <c r="BA20" i="32"/>
  <c r="AY20" i="32"/>
  <c r="AW20" i="32"/>
  <c r="AU20" i="32"/>
  <c r="AS20" i="32"/>
  <c r="AQ20" i="32"/>
  <c r="AO20" i="32"/>
  <c r="AM20" i="32"/>
  <c r="AK20" i="32"/>
  <c r="AI20" i="32"/>
  <c r="AG20" i="32"/>
  <c r="AE20" i="32"/>
  <c r="AC20" i="32"/>
  <c r="AA20" i="32"/>
  <c r="Y20" i="32"/>
  <c r="W20" i="32"/>
  <c r="U20" i="32"/>
  <c r="S20" i="32"/>
  <c r="Q20" i="32"/>
  <c r="O20" i="32"/>
  <c r="M20" i="32"/>
  <c r="K20" i="32"/>
  <c r="I20" i="32"/>
  <c r="G20" i="32"/>
  <c r="E20" i="32"/>
  <c r="C20" i="32"/>
  <c r="BX20" i="32" s="1"/>
  <c r="BW19" i="32"/>
  <c r="BU19" i="32"/>
  <c r="BS19" i="32"/>
  <c r="BN19" i="32"/>
  <c r="BM19" i="32"/>
  <c r="BL19" i="32"/>
  <c r="BI19" i="32"/>
  <c r="BG19" i="32"/>
  <c r="BE19" i="32"/>
  <c r="BC19" i="32"/>
  <c r="BA19" i="32"/>
  <c r="AY19" i="32"/>
  <c r="AW19" i="32"/>
  <c r="AU19" i="32"/>
  <c r="AS19" i="32"/>
  <c r="AQ19" i="32"/>
  <c r="AO19" i="32"/>
  <c r="AM19" i="32"/>
  <c r="AK19" i="32"/>
  <c r="AI19" i="32"/>
  <c r="AG19" i="32"/>
  <c r="AE19" i="32"/>
  <c r="AC19" i="32"/>
  <c r="AA19" i="32"/>
  <c r="Y19" i="32"/>
  <c r="W19" i="32"/>
  <c r="U19" i="32"/>
  <c r="S19" i="32"/>
  <c r="Q19" i="32"/>
  <c r="O19" i="32"/>
  <c r="M19" i="32"/>
  <c r="K19" i="32"/>
  <c r="I19" i="32"/>
  <c r="G19" i="32"/>
  <c r="E19" i="32"/>
  <c r="C19" i="32"/>
  <c r="BT19" i="32" s="1"/>
  <c r="BW18" i="32"/>
  <c r="BU18" i="32"/>
  <c r="BS18" i="32"/>
  <c r="BM18" i="32"/>
  <c r="BN18" i="32" s="1"/>
  <c r="BL18" i="32"/>
  <c r="BI18" i="32"/>
  <c r="BG18" i="32"/>
  <c r="BE18" i="32"/>
  <c r="BC18" i="32"/>
  <c r="BA18" i="32"/>
  <c r="AY18" i="32"/>
  <c r="AW18" i="32"/>
  <c r="AU18" i="32"/>
  <c r="AS18" i="32"/>
  <c r="AQ18" i="32"/>
  <c r="AO18" i="32"/>
  <c r="AM18" i="32"/>
  <c r="AK18" i="32"/>
  <c r="AI18" i="32"/>
  <c r="AG18" i="32"/>
  <c r="AE18" i="32"/>
  <c r="AC18" i="32"/>
  <c r="AA18" i="32"/>
  <c r="Y18" i="32"/>
  <c r="W18" i="32"/>
  <c r="U18" i="32"/>
  <c r="S18" i="32"/>
  <c r="Q18" i="32"/>
  <c r="O18" i="32"/>
  <c r="M18" i="32"/>
  <c r="K18" i="32"/>
  <c r="I18" i="32"/>
  <c r="G18" i="32"/>
  <c r="E18" i="32"/>
  <c r="C18" i="32"/>
  <c r="BV18" i="32" s="1"/>
  <c r="BX17" i="32"/>
  <c r="BW17" i="32"/>
  <c r="BU17" i="32"/>
  <c r="BS17" i="32"/>
  <c r="BM17" i="32"/>
  <c r="BN17" i="32" s="1"/>
  <c r="BL17" i="32"/>
  <c r="BI17" i="32"/>
  <c r="BG17" i="32"/>
  <c r="BE17" i="32"/>
  <c r="BC17" i="32"/>
  <c r="BA17" i="32"/>
  <c r="AY17" i="32"/>
  <c r="AW17" i="32"/>
  <c r="AU17" i="32"/>
  <c r="AS17" i="32"/>
  <c r="AQ17" i="32"/>
  <c r="AO17" i="32"/>
  <c r="AM17" i="32"/>
  <c r="AK17" i="32"/>
  <c r="AI17" i="32"/>
  <c r="AG17" i="32"/>
  <c r="AE17" i="32"/>
  <c r="AC17" i="32"/>
  <c r="AA17" i="32"/>
  <c r="Y17" i="32"/>
  <c r="W17" i="32"/>
  <c r="U17" i="32"/>
  <c r="S17" i="32"/>
  <c r="Q17" i="32"/>
  <c r="O17" i="32"/>
  <c r="BT17" i="32" s="1"/>
  <c r="M17" i="32"/>
  <c r="K17" i="32"/>
  <c r="I17" i="32"/>
  <c r="G17" i="32"/>
  <c r="BP17" i="32" s="1"/>
  <c r="BQ17" i="32" s="1"/>
  <c r="E17" i="32"/>
  <c r="C17" i="32"/>
  <c r="BR17" i="32" s="1"/>
  <c r="BW16" i="32"/>
  <c r="BU16" i="32"/>
  <c r="BS16" i="32"/>
  <c r="BN16" i="32"/>
  <c r="BM16" i="32"/>
  <c r="BL16" i="32"/>
  <c r="BI16" i="32"/>
  <c r="BG16" i="32"/>
  <c r="BE16" i="32"/>
  <c r="BC16" i="32"/>
  <c r="BA16" i="32"/>
  <c r="AY16" i="32"/>
  <c r="AW16" i="32"/>
  <c r="AU16" i="32"/>
  <c r="AS16" i="32"/>
  <c r="AQ16" i="32"/>
  <c r="AO16" i="32"/>
  <c r="AM16" i="32"/>
  <c r="AK16" i="32"/>
  <c r="AI16" i="32"/>
  <c r="AG16" i="32"/>
  <c r="AE16" i="32"/>
  <c r="AC16" i="32"/>
  <c r="AA16" i="32"/>
  <c r="Y16" i="32"/>
  <c r="W16" i="32"/>
  <c r="U16" i="32"/>
  <c r="S16" i="32"/>
  <c r="Q16" i="32"/>
  <c r="O16" i="32"/>
  <c r="M16" i="32"/>
  <c r="K16" i="32"/>
  <c r="I16" i="32"/>
  <c r="G16" i="32"/>
  <c r="E16" i="32"/>
  <c r="C16" i="32"/>
  <c r="BT16" i="32" s="1"/>
  <c r="BW15" i="32"/>
  <c r="BU15" i="32"/>
  <c r="BS15" i="32"/>
  <c r="BN15" i="32"/>
  <c r="BM15" i="32"/>
  <c r="BL15" i="32"/>
  <c r="BI15" i="32"/>
  <c r="BG15" i="32"/>
  <c r="BE15" i="32"/>
  <c r="BC15" i="32"/>
  <c r="BA15" i="32"/>
  <c r="AY15" i="32"/>
  <c r="AW15" i="32"/>
  <c r="AU15" i="32"/>
  <c r="AS15" i="32"/>
  <c r="AQ15" i="32"/>
  <c r="AO15" i="32"/>
  <c r="AM15" i="32"/>
  <c r="AK15" i="32"/>
  <c r="AI15" i="32"/>
  <c r="AG15" i="32"/>
  <c r="AE15" i="32"/>
  <c r="AC15" i="32"/>
  <c r="AA15" i="32"/>
  <c r="Y15" i="32"/>
  <c r="W15" i="32"/>
  <c r="U15" i="32"/>
  <c r="S15" i="32"/>
  <c r="Q15" i="32"/>
  <c r="O15" i="32"/>
  <c r="M15" i="32"/>
  <c r="K15" i="32"/>
  <c r="BR15" i="32" s="1"/>
  <c r="I15" i="32"/>
  <c r="G15" i="32"/>
  <c r="E15" i="32"/>
  <c r="C15" i="32"/>
  <c r="BX15" i="32" s="1"/>
  <c r="BW14" i="32"/>
  <c r="BU14" i="32"/>
  <c r="BS14" i="32"/>
  <c r="BM14" i="32"/>
  <c r="BN14" i="32" s="1"/>
  <c r="BL14" i="32"/>
  <c r="BI14" i="32"/>
  <c r="BG14" i="32"/>
  <c r="BE14" i="32"/>
  <c r="BC14" i="32"/>
  <c r="BA14" i="32"/>
  <c r="AY14" i="32"/>
  <c r="AW14" i="32"/>
  <c r="AU14" i="32"/>
  <c r="AS14" i="32"/>
  <c r="AQ14" i="32"/>
  <c r="AO14" i="32"/>
  <c r="AM14" i="32"/>
  <c r="AK14" i="32"/>
  <c r="AI14" i="32"/>
  <c r="AG14" i="32"/>
  <c r="AE14" i="32"/>
  <c r="AC14" i="32"/>
  <c r="AA14" i="32"/>
  <c r="Y14" i="32"/>
  <c r="W14" i="32"/>
  <c r="U14" i="32"/>
  <c r="S14" i="32"/>
  <c r="Q14" i="32"/>
  <c r="O14" i="32"/>
  <c r="M14" i="32"/>
  <c r="K14" i="32"/>
  <c r="I14" i="32"/>
  <c r="G14" i="32"/>
  <c r="E14" i="32"/>
  <c r="C14" i="32"/>
  <c r="BR14" i="32" s="1"/>
  <c r="BL13" i="32"/>
  <c r="BR12" i="32"/>
  <c r="BP12" i="32"/>
  <c r="BH12" i="32"/>
  <c r="BF12" i="32"/>
  <c r="BD12" i="32"/>
  <c r="BB12" i="32"/>
  <c r="AZ12" i="32"/>
  <c r="AX12" i="32"/>
  <c r="AV12" i="32"/>
  <c r="AT12" i="32"/>
  <c r="AR12" i="32"/>
  <c r="AP12" i="32"/>
  <c r="AN12" i="32"/>
  <c r="AL12" i="32"/>
  <c r="AJ12" i="32"/>
  <c r="AH12" i="32"/>
  <c r="AF12" i="32"/>
  <c r="AD12" i="32"/>
  <c r="AB12" i="32"/>
  <c r="Z12" i="32"/>
  <c r="X12" i="32"/>
  <c r="V12" i="32"/>
  <c r="T12" i="32"/>
  <c r="R12" i="32"/>
  <c r="P12" i="32"/>
  <c r="BM12" i="32" s="1"/>
  <c r="BN12" i="32" s="1"/>
  <c r="N12" i="32"/>
  <c r="L12" i="32"/>
  <c r="J12" i="32"/>
  <c r="H12" i="32"/>
  <c r="F12" i="32"/>
  <c r="D12" i="32"/>
  <c r="B12" i="32"/>
  <c r="BU12" i="32" s="1"/>
  <c r="BW11" i="32"/>
  <c r="BR11" i="32"/>
  <c r="BP11" i="32"/>
  <c r="BH11" i="32"/>
  <c r="BF11" i="32"/>
  <c r="BD11" i="32"/>
  <c r="BB11" i="32"/>
  <c r="AZ11" i="32"/>
  <c r="AX11" i="32"/>
  <c r="AV11" i="32"/>
  <c r="AT11" i="32"/>
  <c r="AR11" i="32"/>
  <c r="AP11" i="32"/>
  <c r="AN11" i="32"/>
  <c r="AL11" i="32"/>
  <c r="AJ11" i="32"/>
  <c r="AH11" i="32"/>
  <c r="AF11" i="32"/>
  <c r="AD11" i="32"/>
  <c r="AB11" i="32"/>
  <c r="Z11" i="32"/>
  <c r="X11" i="32"/>
  <c r="V11" i="32"/>
  <c r="T11" i="32"/>
  <c r="R11" i="32"/>
  <c r="P11" i="32"/>
  <c r="N11" i="32"/>
  <c r="BL11" i="32" s="1"/>
  <c r="L11" i="32"/>
  <c r="J11" i="32"/>
  <c r="H11" i="32"/>
  <c r="F11" i="32"/>
  <c r="D11" i="32"/>
  <c r="B11" i="32"/>
  <c r="BS11" i="32" s="1"/>
  <c r="BW10" i="32"/>
  <c r="BU10" i="32"/>
  <c r="BS10" i="32"/>
  <c r="BN10" i="32"/>
  <c r="BM10" i="32"/>
  <c r="BL10" i="32"/>
  <c r="BI10" i="32"/>
  <c r="BG10" i="32"/>
  <c r="BE10" i="32"/>
  <c r="BC10" i="32"/>
  <c r="BA10" i="32"/>
  <c r="AY10" i="32"/>
  <c r="AW10" i="32"/>
  <c r="AU10" i="32"/>
  <c r="AS10" i="32"/>
  <c r="AQ10" i="32"/>
  <c r="AO10" i="32"/>
  <c r="AM10" i="32"/>
  <c r="AK10" i="32"/>
  <c r="AI10" i="32"/>
  <c r="AG10" i="32"/>
  <c r="AE10" i="32"/>
  <c r="AC10" i="32"/>
  <c r="AA10" i="32"/>
  <c r="Y10" i="32"/>
  <c r="W10" i="32"/>
  <c r="U10" i="32"/>
  <c r="S10" i="32"/>
  <c r="Q10" i="32"/>
  <c r="O10" i="32"/>
  <c r="M10" i="32"/>
  <c r="K10" i="32"/>
  <c r="I10" i="32"/>
  <c r="G10" i="32"/>
  <c r="E10" i="32"/>
  <c r="C10" i="32"/>
  <c r="BT10" i="32" s="1"/>
  <c r="BW9" i="32"/>
  <c r="BU9" i="32"/>
  <c r="BS9" i="32"/>
  <c r="BN9" i="32"/>
  <c r="BM9" i="32"/>
  <c r="BL9" i="32"/>
  <c r="BI9" i="32"/>
  <c r="BG9" i="32"/>
  <c r="BE9" i="32"/>
  <c r="BC9" i="32"/>
  <c r="BA9" i="32"/>
  <c r="AY9" i="32"/>
  <c r="AW9" i="32"/>
  <c r="AU9" i="32"/>
  <c r="AS9" i="32"/>
  <c r="AQ9" i="32"/>
  <c r="AO9" i="32"/>
  <c r="AM9" i="32"/>
  <c r="AK9" i="32"/>
  <c r="AI9" i="32"/>
  <c r="AG9" i="32"/>
  <c r="AE9" i="32"/>
  <c r="AC9" i="32"/>
  <c r="AA9" i="32"/>
  <c r="Y9" i="32"/>
  <c r="W9" i="32"/>
  <c r="U9" i="32"/>
  <c r="S9" i="32"/>
  <c r="Q9" i="32"/>
  <c r="O9" i="32"/>
  <c r="M9" i="32"/>
  <c r="K9" i="32"/>
  <c r="BR9" i="32" s="1"/>
  <c r="I9" i="32"/>
  <c r="G9" i="32"/>
  <c r="E9" i="32"/>
  <c r="C9" i="32"/>
  <c r="BX9" i="32" s="1"/>
  <c r="BW8" i="32"/>
  <c r="BU8" i="32"/>
  <c r="BS8" i="32"/>
  <c r="BM8" i="32"/>
  <c r="BN8" i="32" s="1"/>
  <c r="BL8" i="32"/>
  <c r="BI8" i="32"/>
  <c r="BG8" i="32"/>
  <c r="BE8" i="32"/>
  <c r="BC8" i="32"/>
  <c r="BA8" i="32"/>
  <c r="AY8" i="32"/>
  <c r="AW8" i="32"/>
  <c r="AU8" i="32"/>
  <c r="AS8" i="32"/>
  <c r="AQ8" i="32"/>
  <c r="AO8" i="32"/>
  <c r="AM8" i="32"/>
  <c r="AK8" i="32"/>
  <c r="AI8" i="32"/>
  <c r="AG8" i="32"/>
  <c r="AE8" i="32"/>
  <c r="AC8" i="32"/>
  <c r="AA8" i="32"/>
  <c r="Y8" i="32"/>
  <c r="W8" i="32"/>
  <c r="U8" i="32"/>
  <c r="S8" i="32"/>
  <c r="Q8" i="32"/>
  <c r="O8" i="32"/>
  <c r="M8" i="32"/>
  <c r="K8" i="32"/>
  <c r="I8" i="32"/>
  <c r="G8" i="32"/>
  <c r="E8" i="32"/>
  <c r="C8" i="32"/>
  <c r="BR8" i="32" s="1"/>
  <c r="BX7" i="32"/>
  <c r="BW7" i="32"/>
  <c r="BU7" i="32"/>
  <c r="BS7" i="32"/>
  <c r="BM7" i="32"/>
  <c r="BN7" i="32" s="1"/>
  <c r="BL7" i="32"/>
  <c r="BI7" i="32"/>
  <c r="BG7" i="32"/>
  <c r="BE7" i="32"/>
  <c r="BC7" i="32"/>
  <c r="BA7" i="32"/>
  <c r="AY7" i="32"/>
  <c r="AW7" i="32"/>
  <c r="AU7" i="32"/>
  <c r="AS7" i="32"/>
  <c r="AQ7" i="32"/>
  <c r="AO7" i="32"/>
  <c r="AM7" i="32"/>
  <c r="AK7" i="32"/>
  <c r="AI7" i="32"/>
  <c r="AG7" i="32"/>
  <c r="AE7" i="32"/>
  <c r="AC7" i="32"/>
  <c r="AA7" i="32"/>
  <c r="Y7" i="32"/>
  <c r="W7" i="32"/>
  <c r="U7" i="32"/>
  <c r="S7" i="32"/>
  <c r="Q7" i="32"/>
  <c r="O7" i="32"/>
  <c r="M7" i="32"/>
  <c r="K7" i="32"/>
  <c r="I7" i="32"/>
  <c r="G7" i="32"/>
  <c r="BT7" i="32" s="1"/>
  <c r="E7" i="32"/>
  <c r="C7" i="32"/>
  <c r="BV7" i="32" s="1"/>
  <c r="BW6" i="32"/>
  <c r="BU6" i="32"/>
  <c r="BS6" i="32"/>
  <c r="BN6" i="32"/>
  <c r="BM6" i="32"/>
  <c r="BL6" i="32"/>
  <c r="BI6" i="32"/>
  <c r="BG6" i="32"/>
  <c r="BE6" i="32"/>
  <c r="BC6" i="32"/>
  <c r="BA6" i="32"/>
  <c r="AY6" i="32"/>
  <c r="AW6" i="32"/>
  <c r="AU6" i="32"/>
  <c r="AS6" i="32"/>
  <c r="AQ6" i="32"/>
  <c r="AO6" i="32"/>
  <c r="AM6" i="32"/>
  <c r="AK6" i="32"/>
  <c r="AI6" i="32"/>
  <c r="AG6" i="32"/>
  <c r="AE6" i="32"/>
  <c r="AC6" i="32"/>
  <c r="AA6" i="32"/>
  <c r="Y6" i="32"/>
  <c r="W6" i="32"/>
  <c r="U6" i="32"/>
  <c r="S6" i="32"/>
  <c r="Q6" i="32"/>
  <c r="O6" i="32"/>
  <c r="M6" i="32"/>
  <c r="K6" i="32"/>
  <c r="I6" i="32"/>
  <c r="G6" i="32"/>
  <c r="E6" i="32"/>
  <c r="C6" i="32"/>
  <c r="BX6" i="32" s="1"/>
  <c r="BL5" i="32"/>
  <c r="BW4" i="32"/>
  <c r="BU4" i="32"/>
  <c r="BS4" i="32"/>
  <c r="BR4" i="32"/>
  <c r="BP4" i="32"/>
  <c r="BM4" i="32"/>
  <c r="BN4" i="32" s="1"/>
  <c r="BL4" i="32"/>
  <c r="BX3" i="32"/>
  <c r="BW3" i="32"/>
  <c r="BU3" i="32"/>
  <c r="BS3" i="32"/>
  <c r="BM3" i="32"/>
  <c r="BN3" i="32" s="1"/>
  <c r="BL3" i="32"/>
  <c r="BI3" i="32"/>
  <c r="BG3" i="32"/>
  <c r="BE3" i="32"/>
  <c r="BC3" i="32"/>
  <c r="BA3" i="32"/>
  <c r="AY3" i="32"/>
  <c r="AW3" i="32"/>
  <c r="AU3" i="32"/>
  <c r="AS3" i="32"/>
  <c r="AQ3" i="32"/>
  <c r="AO3" i="32"/>
  <c r="AM3" i="32"/>
  <c r="AK3" i="32"/>
  <c r="AI3" i="32"/>
  <c r="AG3" i="32"/>
  <c r="AE3" i="32"/>
  <c r="AC3" i="32"/>
  <c r="AA3" i="32"/>
  <c r="Y3" i="32"/>
  <c r="W3" i="32"/>
  <c r="U3" i="32"/>
  <c r="S3" i="32"/>
  <c r="Q3" i="32"/>
  <c r="O3" i="32"/>
  <c r="M3" i="32"/>
  <c r="K3" i="32"/>
  <c r="I3" i="32"/>
  <c r="G3" i="32"/>
  <c r="BT3" i="32" s="1"/>
  <c r="E3" i="32"/>
  <c r="BR3" i="32" s="1"/>
  <c r="C3" i="32"/>
  <c r="BV3" i="32" s="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C31" i="30"/>
  <c r="AB31" i="30"/>
  <c r="Z31" i="30"/>
  <c r="Y31" i="30"/>
  <c r="W31" i="30"/>
  <c r="V31" i="30"/>
  <c r="T31" i="30"/>
  <c r="S31" i="30"/>
  <c r="R31" i="30"/>
  <c r="Q31" i="30"/>
  <c r="P31" i="30"/>
  <c r="O31" i="30"/>
  <c r="N31" i="30"/>
  <c r="M31" i="30"/>
  <c r="L31" i="30"/>
  <c r="J31" i="30"/>
  <c r="I31" i="30"/>
  <c r="H31" i="30"/>
  <c r="G31" i="30"/>
  <c r="F31" i="30"/>
  <c r="E31" i="30"/>
  <c r="D31" i="30"/>
  <c r="C31" i="30"/>
  <c r="AC30" i="30"/>
  <c r="AB30" i="30"/>
  <c r="Z30" i="30"/>
  <c r="Y30" i="30"/>
  <c r="W30" i="30"/>
  <c r="V30" i="30"/>
  <c r="T30" i="30"/>
  <c r="S30" i="30"/>
  <c r="R30" i="30"/>
  <c r="Q30" i="30"/>
  <c r="P30" i="30"/>
  <c r="O30" i="30"/>
  <c r="N30" i="30"/>
  <c r="M30" i="30"/>
  <c r="L30" i="30"/>
  <c r="J30" i="30"/>
  <c r="I30" i="30"/>
  <c r="H30" i="30"/>
  <c r="G30" i="30"/>
  <c r="F30" i="30"/>
  <c r="E30" i="30"/>
  <c r="D30" i="30"/>
  <c r="C30" i="30"/>
  <c r="AC29" i="30"/>
  <c r="AB29" i="30"/>
  <c r="Z29" i="30"/>
  <c r="Y29" i="30"/>
  <c r="W29" i="30"/>
  <c r="V29" i="30"/>
  <c r="T29" i="30"/>
  <c r="S29" i="30"/>
  <c r="R29" i="30"/>
  <c r="Q29" i="30"/>
  <c r="P29" i="30"/>
  <c r="O29" i="30"/>
  <c r="N29" i="30"/>
  <c r="M29" i="30"/>
  <c r="L29" i="30"/>
  <c r="J29" i="30"/>
  <c r="I29" i="30"/>
  <c r="H29" i="30"/>
  <c r="G29" i="30"/>
  <c r="F29" i="30"/>
  <c r="E29" i="30"/>
  <c r="D29" i="30"/>
  <c r="C29" i="30"/>
  <c r="AC28" i="30"/>
  <c r="AB28" i="30"/>
  <c r="Z28" i="30"/>
  <c r="Y28" i="30"/>
  <c r="W28" i="30"/>
  <c r="V28" i="30"/>
  <c r="T28" i="30"/>
  <c r="S28" i="30"/>
  <c r="R28" i="30"/>
  <c r="Q28" i="30"/>
  <c r="P28" i="30"/>
  <c r="O28" i="30"/>
  <c r="N28" i="30"/>
  <c r="M28" i="30"/>
  <c r="L28" i="30"/>
  <c r="J28" i="30"/>
  <c r="I28" i="30"/>
  <c r="H28" i="30"/>
  <c r="G28" i="30"/>
  <c r="F28" i="30"/>
  <c r="E28" i="30"/>
  <c r="D28" i="30"/>
  <c r="C28" i="30"/>
  <c r="AC27" i="30"/>
  <c r="AB27" i="30"/>
  <c r="Z27" i="30"/>
  <c r="Y27" i="30"/>
  <c r="W27" i="30"/>
  <c r="V27" i="30"/>
  <c r="T27" i="30"/>
  <c r="S27" i="30"/>
  <c r="R27" i="30"/>
  <c r="Q27" i="30"/>
  <c r="P27" i="30"/>
  <c r="O27" i="30"/>
  <c r="N27" i="30"/>
  <c r="M27" i="30"/>
  <c r="L27" i="30"/>
  <c r="J27" i="30"/>
  <c r="I27" i="30"/>
  <c r="H27" i="30"/>
  <c r="G27" i="30"/>
  <c r="F27" i="30"/>
  <c r="E27" i="30"/>
  <c r="D27" i="30"/>
  <c r="C27" i="30"/>
  <c r="AC26" i="30"/>
  <c r="AB26" i="30"/>
  <c r="Z26" i="30"/>
  <c r="Y26" i="30"/>
  <c r="W26" i="30"/>
  <c r="V26" i="30"/>
  <c r="T26" i="30"/>
  <c r="S26" i="30"/>
  <c r="R26" i="30"/>
  <c r="Q26" i="30"/>
  <c r="P26" i="30"/>
  <c r="O26" i="30"/>
  <c r="N26" i="30"/>
  <c r="M26" i="30"/>
  <c r="L26" i="30"/>
  <c r="J26" i="30"/>
  <c r="I26" i="30"/>
  <c r="H26" i="30"/>
  <c r="G26" i="30"/>
  <c r="F26" i="30"/>
  <c r="E26" i="30"/>
  <c r="D26" i="30"/>
  <c r="C26" i="30"/>
  <c r="AC25" i="30"/>
  <c r="AB25" i="30"/>
  <c r="Z25" i="30"/>
  <c r="Y25" i="30"/>
  <c r="W25" i="30"/>
  <c r="V25" i="30"/>
  <c r="T25" i="30"/>
  <c r="S25" i="30"/>
  <c r="R25" i="30"/>
  <c r="Q25" i="30"/>
  <c r="P25" i="30"/>
  <c r="O25" i="30"/>
  <c r="N25" i="30"/>
  <c r="M25" i="30"/>
  <c r="L25" i="30"/>
  <c r="J25" i="30"/>
  <c r="I25" i="30"/>
  <c r="H25" i="30"/>
  <c r="G25" i="30"/>
  <c r="F25" i="30"/>
  <c r="E25" i="30"/>
  <c r="D25" i="30"/>
  <c r="C25" i="30"/>
  <c r="AC24" i="30"/>
  <c r="AB24" i="30"/>
  <c r="Z24" i="30"/>
  <c r="Y24" i="30"/>
  <c r="W24" i="30"/>
  <c r="V24" i="30"/>
  <c r="T24" i="30"/>
  <c r="S24" i="30"/>
  <c r="R24" i="30"/>
  <c r="Q24" i="30"/>
  <c r="P24" i="30"/>
  <c r="O24" i="30"/>
  <c r="N24" i="30"/>
  <c r="M24" i="30"/>
  <c r="L24" i="30"/>
  <c r="J24" i="30"/>
  <c r="I24" i="30"/>
  <c r="H24" i="30"/>
  <c r="G24" i="30"/>
  <c r="F24" i="30"/>
  <c r="E24" i="30"/>
  <c r="D24" i="30"/>
  <c r="C24" i="30"/>
  <c r="AC23" i="30"/>
  <c r="AB23" i="30"/>
  <c r="Z23" i="30"/>
  <c r="Y23" i="30"/>
  <c r="W23" i="30"/>
  <c r="V23" i="30"/>
  <c r="T23" i="30"/>
  <c r="S23" i="30"/>
  <c r="R23" i="30"/>
  <c r="Q23" i="30"/>
  <c r="P23" i="30"/>
  <c r="O23" i="30"/>
  <c r="N23" i="30"/>
  <c r="M23" i="30"/>
  <c r="L23" i="30"/>
  <c r="J23" i="30"/>
  <c r="I23" i="30"/>
  <c r="H23" i="30"/>
  <c r="G23" i="30"/>
  <c r="F23" i="30"/>
  <c r="E23" i="30"/>
  <c r="D23" i="30"/>
  <c r="C23" i="30"/>
  <c r="AC22" i="30"/>
  <c r="AB22" i="30"/>
  <c r="Z22" i="30"/>
  <c r="Y22" i="30"/>
  <c r="W22" i="30"/>
  <c r="V22" i="30"/>
  <c r="T22" i="30"/>
  <c r="S22" i="30"/>
  <c r="R22" i="30"/>
  <c r="Q22" i="30"/>
  <c r="P22" i="30"/>
  <c r="O22" i="30"/>
  <c r="N22" i="30"/>
  <c r="M22" i="30"/>
  <c r="L22" i="30"/>
  <c r="J22" i="30"/>
  <c r="I22" i="30"/>
  <c r="H22" i="30"/>
  <c r="G22" i="30"/>
  <c r="F22" i="30"/>
  <c r="E22" i="30"/>
  <c r="D22" i="30"/>
  <c r="C22" i="30"/>
  <c r="AC21" i="30"/>
  <c r="AB21" i="30"/>
  <c r="Z21" i="30"/>
  <c r="Y21" i="30"/>
  <c r="W21" i="30"/>
  <c r="V21" i="30"/>
  <c r="T21" i="30"/>
  <c r="S21" i="30"/>
  <c r="R21" i="30"/>
  <c r="Q21" i="30"/>
  <c r="P21" i="30"/>
  <c r="O21" i="30"/>
  <c r="N21" i="30"/>
  <c r="M21" i="30"/>
  <c r="L21" i="30"/>
  <c r="J21" i="30"/>
  <c r="I21" i="30"/>
  <c r="H21" i="30"/>
  <c r="G21" i="30"/>
  <c r="F21" i="30"/>
  <c r="E21" i="30"/>
  <c r="D21" i="30"/>
  <c r="C21" i="30"/>
  <c r="AC20" i="30"/>
  <c r="AB20" i="30"/>
  <c r="Z20" i="30"/>
  <c r="Y20" i="30"/>
  <c r="W20" i="30"/>
  <c r="V20" i="30"/>
  <c r="T20" i="30"/>
  <c r="S20" i="30"/>
  <c r="R20" i="30"/>
  <c r="Q20" i="30"/>
  <c r="P20" i="30"/>
  <c r="O20" i="30"/>
  <c r="N20" i="30"/>
  <c r="M20" i="30"/>
  <c r="L20" i="30"/>
  <c r="J20" i="30"/>
  <c r="I20" i="30"/>
  <c r="H20" i="30"/>
  <c r="G20" i="30"/>
  <c r="F20" i="30"/>
  <c r="E20" i="30"/>
  <c r="D20" i="30"/>
  <c r="C20" i="30"/>
  <c r="AC19" i="30"/>
  <c r="AB19" i="30"/>
  <c r="Z19" i="30"/>
  <c r="Y19" i="30"/>
  <c r="W19" i="30"/>
  <c r="V19" i="30"/>
  <c r="T19" i="30"/>
  <c r="S19" i="30"/>
  <c r="R19" i="30"/>
  <c r="Q19" i="30"/>
  <c r="P19" i="30"/>
  <c r="O19" i="30"/>
  <c r="N19" i="30"/>
  <c r="M19" i="30"/>
  <c r="L19" i="30"/>
  <c r="J19" i="30"/>
  <c r="I19" i="30"/>
  <c r="H19" i="30"/>
  <c r="G19" i="30"/>
  <c r="F19" i="30"/>
  <c r="E19" i="30"/>
  <c r="D19" i="30"/>
  <c r="C19" i="30"/>
  <c r="AC18" i="30"/>
  <c r="AB18" i="30"/>
  <c r="Z18" i="30"/>
  <c r="Y18" i="30"/>
  <c r="W18" i="30"/>
  <c r="V18" i="30"/>
  <c r="T18" i="30"/>
  <c r="S18" i="30"/>
  <c r="R18" i="30"/>
  <c r="Q18" i="30"/>
  <c r="P18" i="30"/>
  <c r="O18" i="30"/>
  <c r="N18" i="30"/>
  <c r="M18" i="30"/>
  <c r="L18" i="30"/>
  <c r="J18" i="30"/>
  <c r="I18" i="30"/>
  <c r="H18" i="30"/>
  <c r="G18" i="30"/>
  <c r="F18" i="30"/>
  <c r="E18" i="30"/>
  <c r="D18" i="30"/>
  <c r="C18" i="30"/>
  <c r="AC17" i="30"/>
  <c r="AB17" i="30"/>
  <c r="Z17" i="30"/>
  <c r="Y17" i="30"/>
  <c r="W17" i="30"/>
  <c r="V17" i="30"/>
  <c r="T17" i="30"/>
  <c r="S17" i="30"/>
  <c r="R17" i="30"/>
  <c r="Q17" i="30"/>
  <c r="P17" i="30"/>
  <c r="O17" i="30"/>
  <c r="N17" i="30"/>
  <c r="M17" i="30"/>
  <c r="L17" i="30"/>
  <c r="J17" i="30"/>
  <c r="I17" i="30"/>
  <c r="H17" i="30"/>
  <c r="G17" i="30"/>
  <c r="F17" i="30"/>
  <c r="E17" i="30"/>
  <c r="D17" i="30"/>
  <c r="C17" i="30"/>
  <c r="AC16" i="30"/>
  <c r="AB16" i="30"/>
  <c r="Z16" i="30"/>
  <c r="Y16" i="30"/>
  <c r="W16" i="30"/>
  <c r="V16" i="30"/>
  <c r="T16" i="30"/>
  <c r="S16" i="30"/>
  <c r="R16" i="30"/>
  <c r="Q16" i="30"/>
  <c r="P16" i="30"/>
  <c r="O16" i="30"/>
  <c r="N16" i="30"/>
  <c r="M16" i="30"/>
  <c r="L16" i="30"/>
  <c r="J16" i="30"/>
  <c r="I16" i="30"/>
  <c r="H16" i="30"/>
  <c r="G16" i="30"/>
  <c r="F16" i="30"/>
  <c r="E16" i="30"/>
  <c r="D16" i="30"/>
  <c r="C16" i="30"/>
  <c r="AC15" i="30"/>
  <c r="AB15" i="30"/>
  <c r="Z15" i="30"/>
  <c r="Y15" i="30"/>
  <c r="W15" i="30"/>
  <c r="V15" i="30"/>
  <c r="T15" i="30"/>
  <c r="S15" i="30"/>
  <c r="R15" i="30"/>
  <c r="Q15" i="30"/>
  <c r="P15" i="30"/>
  <c r="O15" i="30"/>
  <c r="N15" i="30"/>
  <c r="M15" i="30"/>
  <c r="L15" i="30"/>
  <c r="J15" i="30"/>
  <c r="I15" i="30"/>
  <c r="H15" i="30"/>
  <c r="G15" i="30"/>
  <c r="F15" i="30"/>
  <c r="E15" i="30"/>
  <c r="D15" i="30"/>
  <c r="C15" i="30"/>
  <c r="AC14" i="30"/>
  <c r="AB14" i="30"/>
  <c r="Z14" i="30"/>
  <c r="Y14" i="30"/>
  <c r="W14" i="30"/>
  <c r="V14" i="30"/>
  <c r="T14" i="30"/>
  <c r="S14" i="30"/>
  <c r="R14" i="30"/>
  <c r="Q14" i="30"/>
  <c r="P14" i="30"/>
  <c r="O14" i="30"/>
  <c r="N14" i="30"/>
  <c r="M14" i="30"/>
  <c r="L14" i="30"/>
  <c r="J14" i="30"/>
  <c r="I14" i="30"/>
  <c r="H14" i="30"/>
  <c r="G14" i="30"/>
  <c r="F14" i="30"/>
  <c r="E14" i="30"/>
  <c r="D14" i="30"/>
  <c r="C14" i="30"/>
  <c r="AC13" i="30"/>
  <c r="AB13" i="30"/>
  <c r="Z13" i="30"/>
  <c r="Y13" i="30"/>
  <c r="W13" i="30"/>
  <c r="V13" i="30"/>
  <c r="T13" i="30"/>
  <c r="S13" i="30"/>
  <c r="R13" i="30"/>
  <c r="Q13" i="30"/>
  <c r="P13" i="30"/>
  <c r="O13" i="30"/>
  <c r="N13" i="30"/>
  <c r="M13" i="30"/>
  <c r="L13" i="30"/>
  <c r="J13" i="30"/>
  <c r="I13" i="30"/>
  <c r="H13" i="30"/>
  <c r="G13" i="30"/>
  <c r="F13" i="30"/>
  <c r="E13" i="30"/>
  <c r="D13" i="30"/>
  <c r="C13" i="30"/>
  <c r="AC12" i="30"/>
  <c r="AB12" i="30"/>
  <c r="Z12" i="30"/>
  <c r="Y12" i="30"/>
  <c r="W12" i="30"/>
  <c r="V12" i="30"/>
  <c r="T12" i="30"/>
  <c r="S12" i="30"/>
  <c r="R12" i="30"/>
  <c r="Q12" i="30"/>
  <c r="P12" i="30"/>
  <c r="O12" i="30"/>
  <c r="N12" i="30"/>
  <c r="M12" i="30"/>
  <c r="L12" i="30"/>
  <c r="J12" i="30"/>
  <c r="I12" i="30"/>
  <c r="H12" i="30"/>
  <c r="G12" i="30"/>
  <c r="F12" i="30"/>
  <c r="E12" i="30"/>
  <c r="D12" i="30"/>
  <c r="C12" i="30"/>
  <c r="AC11" i="30"/>
  <c r="AB11" i="30"/>
  <c r="Z11" i="30"/>
  <c r="Y11" i="30"/>
  <c r="W11" i="30"/>
  <c r="V11" i="30"/>
  <c r="T11" i="30"/>
  <c r="S11" i="30"/>
  <c r="R11" i="30"/>
  <c r="Q11" i="30"/>
  <c r="P11" i="30"/>
  <c r="O11" i="30"/>
  <c r="N11" i="30"/>
  <c r="M11" i="30"/>
  <c r="L11" i="30"/>
  <c r="J11" i="30"/>
  <c r="I11" i="30"/>
  <c r="H11" i="30"/>
  <c r="G11" i="30"/>
  <c r="F11" i="30"/>
  <c r="E11" i="30"/>
  <c r="D11" i="30"/>
  <c r="C11" i="30"/>
  <c r="AC10" i="30"/>
  <c r="AB10" i="30"/>
  <c r="Z10" i="30"/>
  <c r="Y10" i="30"/>
  <c r="W10" i="30"/>
  <c r="V10" i="30"/>
  <c r="T10" i="30"/>
  <c r="S10" i="30"/>
  <c r="R10" i="30"/>
  <c r="Q10" i="30"/>
  <c r="P10" i="30"/>
  <c r="O10" i="30"/>
  <c r="N10" i="30"/>
  <c r="M10" i="30"/>
  <c r="L10" i="30"/>
  <c r="J10" i="30"/>
  <c r="I10" i="30"/>
  <c r="H10" i="30"/>
  <c r="G10" i="30"/>
  <c r="F10" i="30"/>
  <c r="E10" i="30"/>
  <c r="D10" i="30"/>
  <c r="C10" i="30"/>
  <c r="AC9" i="30"/>
  <c r="AB9" i="30"/>
  <c r="Z9" i="30"/>
  <c r="Y9" i="30"/>
  <c r="W9" i="30"/>
  <c r="V9" i="30"/>
  <c r="T9" i="30"/>
  <c r="S9" i="30"/>
  <c r="R9" i="30"/>
  <c r="Q9" i="30"/>
  <c r="P9" i="30"/>
  <c r="O9" i="30"/>
  <c r="N9" i="30"/>
  <c r="M9" i="30"/>
  <c r="L9" i="30"/>
  <c r="J9" i="30"/>
  <c r="I9" i="30"/>
  <c r="H9" i="30"/>
  <c r="G9" i="30"/>
  <c r="F9" i="30"/>
  <c r="E9" i="30"/>
  <c r="D9" i="30"/>
  <c r="C9" i="30"/>
  <c r="AC8" i="30"/>
  <c r="AB8" i="30"/>
  <c r="Z8" i="30"/>
  <c r="Y8" i="30"/>
  <c r="W8" i="30"/>
  <c r="V8" i="30"/>
  <c r="T8" i="30"/>
  <c r="S8" i="30"/>
  <c r="R8" i="30"/>
  <c r="Q8" i="30"/>
  <c r="P8" i="30"/>
  <c r="O8" i="30"/>
  <c r="N8" i="30"/>
  <c r="M8" i="30"/>
  <c r="L8" i="30"/>
  <c r="J8" i="30"/>
  <c r="I8" i="30"/>
  <c r="H8" i="30"/>
  <c r="G8" i="30"/>
  <c r="F8" i="30"/>
  <c r="E8" i="30"/>
  <c r="D8" i="30"/>
  <c r="C8" i="30"/>
  <c r="AC7" i="30"/>
  <c r="AB7" i="30"/>
  <c r="Z7" i="30"/>
  <c r="Y7" i="30"/>
  <c r="W7" i="30"/>
  <c r="V7" i="30"/>
  <c r="T7" i="30"/>
  <c r="S7" i="30"/>
  <c r="R7" i="30"/>
  <c r="Q7" i="30"/>
  <c r="P7" i="30"/>
  <c r="O7" i="30"/>
  <c r="N7" i="30"/>
  <c r="M7" i="30"/>
  <c r="L7" i="30"/>
  <c r="J7" i="30"/>
  <c r="I7" i="30"/>
  <c r="H7" i="30"/>
  <c r="G7" i="30"/>
  <c r="F7" i="30"/>
  <c r="E7" i="30"/>
  <c r="D7" i="30"/>
  <c r="C7" i="30"/>
  <c r="AC6" i="30"/>
  <c r="AB6" i="30"/>
  <c r="Z6" i="30"/>
  <c r="Y6" i="30"/>
  <c r="W6" i="30"/>
  <c r="V6" i="30"/>
  <c r="T6" i="30"/>
  <c r="S6" i="30"/>
  <c r="R6" i="30"/>
  <c r="Q6" i="30"/>
  <c r="P6" i="30"/>
  <c r="O6" i="30"/>
  <c r="N6" i="30"/>
  <c r="M6" i="30"/>
  <c r="L6" i="30"/>
  <c r="J6" i="30"/>
  <c r="I6" i="30"/>
  <c r="H6" i="30"/>
  <c r="G6" i="30"/>
  <c r="F6" i="30"/>
  <c r="E6" i="30"/>
  <c r="D6" i="30"/>
  <c r="C6" i="30"/>
  <c r="AC5" i="30"/>
  <c r="AB5" i="30"/>
  <c r="Z5" i="30"/>
  <c r="Y5" i="30"/>
  <c r="W5" i="30"/>
  <c r="V5" i="30"/>
  <c r="T5" i="30"/>
  <c r="S5" i="30"/>
  <c r="R5" i="30"/>
  <c r="Q5" i="30"/>
  <c r="P5" i="30"/>
  <c r="O5" i="30"/>
  <c r="N5" i="30"/>
  <c r="M5" i="30"/>
  <c r="L5" i="30"/>
  <c r="J5" i="30"/>
  <c r="I5" i="30"/>
  <c r="H5" i="30"/>
  <c r="G5" i="30"/>
  <c r="F5" i="30"/>
  <c r="E5" i="30"/>
  <c r="D5" i="30"/>
  <c r="C5" i="30"/>
  <c r="AC4" i="30"/>
  <c r="AB4" i="30"/>
  <c r="Z4" i="30"/>
  <c r="Y4" i="30"/>
  <c r="W4" i="30"/>
  <c r="V4" i="30"/>
  <c r="T4" i="30"/>
  <c r="S4" i="30"/>
  <c r="R4" i="30"/>
  <c r="Q4" i="30"/>
  <c r="P4" i="30"/>
  <c r="O4" i="30"/>
  <c r="N4" i="30"/>
  <c r="M4" i="30"/>
  <c r="L4" i="30"/>
  <c r="J4" i="30"/>
  <c r="I4" i="30"/>
  <c r="H4" i="30"/>
  <c r="G4" i="30"/>
  <c r="F4" i="30"/>
  <c r="E4" i="30"/>
  <c r="D4" i="30"/>
  <c r="C4" i="30"/>
  <c r="AC3" i="30"/>
  <c r="AB3" i="30"/>
  <c r="Z3" i="30"/>
  <c r="Y3" i="30"/>
  <c r="W3" i="30"/>
  <c r="V3" i="30"/>
  <c r="T3" i="30"/>
  <c r="S3" i="30"/>
  <c r="R3" i="30"/>
  <c r="Q3" i="30"/>
  <c r="P3" i="30"/>
  <c r="O3" i="30"/>
  <c r="N3" i="30"/>
  <c r="M3" i="30"/>
  <c r="L3" i="30"/>
  <c r="J3" i="30"/>
  <c r="I3" i="30"/>
  <c r="H3" i="30"/>
  <c r="G3" i="30"/>
  <c r="F3" i="30"/>
  <c r="E3" i="30"/>
  <c r="D3" i="30"/>
  <c r="C3" i="30"/>
  <c r="AC2" i="30"/>
  <c r="AB2" i="30"/>
  <c r="Z2" i="30"/>
  <c r="Y2" i="30"/>
  <c r="W2" i="30"/>
  <c r="V2" i="30"/>
  <c r="T2" i="30"/>
  <c r="S2" i="30"/>
  <c r="R2" i="30"/>
  <c r="Q2" i="30"/>
  <c r="P2" i="30"/>
  <c r="O2" i="30"/>
  <c r="N2" i="30"/>
  <c r="M2" i="30"/>
  <c r="L2" i="30"/>
  <c r="J2" i="30"/>
  <c r="I2" i="30"/>
  <c r="H2" i="30"/>
  <c r="G2" i="30"/>
  <c r="F2" i="30"/>
  <c r="E2" i="30"/>
  <c r="D2" i="30"/>
  <c r="C2" i="30"/>
  <c r="B2" i="30"/>
  <c r="B31" i="31" s="1"/>
  <c r="A2" i="30"/>
  <c r="A16" i="31" s="1"/>
  <c r="BR35" i="29"/>
  <c r="BP35" i="29"/>
  <c r="BH35" i="29"/>
  <c r="AD31" i="30" s="1"/>
  <c r="BF35" i="29"/>
  <c r="AD30" i="30" s="1"/>
  <c r="BD35" i="29"/>
  <c r="AD29" i="30" s="1"/>
  <c r="BB35" i="29"/>
  <c r="AD28" i="30" s="1"/>
  <c r="AZ35" i="29"/>
  <c r="AD27" i="30" s="1"/>
  <c r="AX35" i="29"/>
  <c r="AD26" i="30" s="1"/>
  <c r="AV35" i="29"/>
  <c r="AD25" i="30" s="1"/>
  <c r="AT35" i="29"/>
  <c r="AD24" i="30" s="1"/>
  <c r="AR35" i="29"/>
  <c r="AD23" i="30" s="1"/>
  <c r="AP35" i="29"/>
  <c r="AD22" i="30" s="1"/>
  <c r="AN35" i="29"/>
  <c r="AD21" i="30" s="1"/>
  <c r="AL35" i="29"/>
  <c r="AD20" i="30" s="1"/>
  <c r="AJ35" i="29"/>
  <c r="AD19" i="30" s="1"/>
  <c r="AH35" i="29"/>
  <c r="AD18" i="30" s="1"/>
  <c r="AF35" i="29"/>
  <c r="AD17" i="30" s="1"/>
  <c r="AD35" i="29"/>
  <c r="AD16" i="30" s="1"/>
  <c r="AB35" i="29"/>
  <c r="AD15" i="30" s="1"/>
  <c r="Z35" i="29"/>
  <c r="AD14" i="30" s="1"/>
  <c r="X35" i="29"/>
  <c r="AD13" i="30" s="1"/>
  <c r="V35" i="29"/>
  <c r="AD12" i="30" s="1"/>
  <c r="T35" i="29"/>
  <c r="AD11" i="30" s="1"/>
  <c r="R35" i="29"/>
  <c r="AD10" i="30" s="1"/>
  <c r="P35" i="29"/>
  <c r="AD9" i="30" s="1"/>
  <c r="N35" i="29"/>
  <c r="AD8" i="30" s="1"/>
  <c r="L35" i="29"/>
  <c r="J35" i="29"/>
  <c r="AD6" i="30" s="1"/>
  <c r="H35" i="29"/>
  <c r="F35" i="29"/>
  <c r="AD4" i="30" s="1"/>
  <c r="D35" i="29"/>
  <c r="AD3" i="30" s="1"/>
  <c r="B35" i="29"/>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W3" i="31" s="1"/>
  <c r="C34" i="29"/>
  <c r="BU33" i="29"/>
  <c r="BS33" i="29"/>
  <c r="BM33" i="29"/>
  <c r="BN33" i="29" s="1"/>
  <c r="BL33" i="29"/>
  <c r="BI33" i="29"/>
  <c r="V31" i="31" s="1"/>
  <c r="BG33" i="29"/>
  <c r="V30" i="31" s="1"/>
  <c r="BE33" i="29"/>
  <c r="V29" i="31" s="1"/>
  <c r="BC33" i="29"/>
  <c r="V28" i="31" s="1"/>
  <c r="BA33" i="29"/>
  <c r="V27" i="31" s="1"/>
  <c r="AY33" i="29"/>
  <c r="V26" i="31" s="1"/>
  <c r="AW33" i="29"/>
  <c r="V25" i="31" s="1"/>
  <c r="AU33" i="29"/>
  <c r="V24" i="31" s="1"/>
  <c r="AS33" i="29"/>
  <c r="V23" i="31" s="1"/>
  <c r="AQ33" i="29"/>
  <c r="V22" i="31" s="1"/>
  <c r="AO33" i="29"/>
  <c r="V21" i="31" s="1"/>
  <c r="AM33" i="29"/>
  <c r="V20" i="31" s="1"/>
  <c r="AK33" i="29"/>
  <c r="V19" i="31" s="1"/>
  <c r="AI33" i="29"/>
  <c r="V18" i="31" s="1"/>
  <c r="AG33" i="29"/>
  <c r="V17" i="31" s="1"/>
  <c r="AE33" i="29"/>
  <c r="V16" i="31" s="1"/>
  <c r="AC33" i="29"/>
  <c r="V15" i="31" s="1"/>
  <c r="AA33" i="29"/>
  <c r="V14" i="31" s="1"/>
  <c r="Y33" i="29"/>
  <c r="V13" i="31" s="1"/>
  <c r="W33" i="29"/>
  <c r="V12" i="31" s="1"/>
  <c r="U33" i="29"/>
  <c r="V11" i="31" s="1"/>
  <c r="S33" i="29"/>
  <c r="V10" i="31" s="1"/>
  <c r="Q33" i="29"/>
  <c r="V9" i="31" s="1"/>
  <c r="O33" i="29"/>
  <c r="V8" i="31" s="1"/>
  <c r="M33" i="29"/>
  <c r="V7" i="31" s="1"/>
  <c r="K33" i="29"/>
  <c r="V6" i="31" s="1"/>
  <c r="I33" i="29"/>
  <c r="V5" i="31" s="1"/>
  <c r="G33" i="29"/>
  <c r="V4" i="31" s="1"/>
  <c r="E33" i="29"/>
  <c r="C33" i="29"/>
  <c r="BR31" i="29"/>
  <c r="BP31" i="29"/>
  <c r="BH31" i="29"/>
  <c r="AA31" i="30" s="1"/>
  <c r="BF31" i="29"/>
  <c r="AA30" i="30" s="1"/>
  <c r="BD31" i="29"/>
  <c r="AA29" i="30" s="1"/>
  <c r="BB31" i="29"/>
  <c r="AA28" i="30" s="1"/>
  <c r="AZ31" i="29"/>
  <c r="AA27" i="30" s="1"/>
  <c r="AX31" i="29"/>
  <c r="AA26" i="30" s="1"/>
  <c r="AV31" i="29"/>
  <c r="AA25" i="30" s="1"/>
  <c r="AT31" i="29"/>
  <c r="AA24" i="30" s="1"/>
  <c r="AR31" i="29"/>
  <c r="AA23" i="30" s="1"/>
  <c r="AP31" i="29"/>
  <c r="AA22" i="30" s="1"/>
  <c r="AN31" i="29"/>
  <c r="AA21" i="30" s="1"/>
  <c r="AL31" i="29"/>
  <c r="AA20" i="30" s="1"/>
  <c r="AJ31" i="29"/>
  <c r="AA19" i="30" s="1"/>
  <c r="AH31" i="29"/>
  <c r="AA18" i="30" s="1"/>
  <c r="AF31" i="29"/>
  <c r="AA17" i="30" s="1"/>
  <c r="AD31" i="29"/>
  <c r="AA16" i="30" s="1"/>
  <c r="AB31" i="29"/>
  <c r="AA15" i="30" s="1"/>
  <c r="Z31" i="29"/>
  <c r="AA14" i="30" s="1"/>
  <c r="X31" i="29"/>
  <c r="AA13" i="30" s="1"/>
  <c r="V31" i="29"/>
  <c r="AA12" i="30" s="1"/>
  <c r="T31" i="29"/>
  <c r="AA11" i="30" s="1"/>
  <c r="R31" i="29"/>
  <c r="AA10" i="30" s="1"/>
  <c r="P31" i="29"/>
  <c r="AA9" i="30" s="1"/>
  <c r="N31" i="29"/>
  <c r="AA8" i="30" s="1"/>
  <c r="L31" i="29"/>
  <c r="AA7" i="30" s="1"/>
  <c r="J31" i="29"/>
  <c r="AA6" i="30" s="1"/>
  <c r="H31" i="29"/>
  <c r="AA5" i="30" s="1"/>
  <c r="F31" i="29"/>
  <c r="AA4" i="30" s="1"/>
  <c r="D31" i="29"/>
  <c r="AA3" i="30" s="1"/>
  <c r="B31" i="29"/>
  <c r="AA2" i="30" s="1"/>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I30" i="29"/>
  <c r="U5" i="31" s="1"/>
  <c r="G30" i="29"/>
  <c r="U4" i="31" s="1"/>
  <c r="E30" i="29"/>
  <c r="U3" i="31" s="1"/>
  <c r="C30" i="29"/>
  <c r="BU29" i="29"/>
  <c r="BS29" i="29"/>
  <c r="BM29" i="29"/>
  <c r="BN29" i="29" s="1"/>
  <c r="BL29" i="29"/>
  <c r="BI29" i="29"/>
  <c r="T31" i="31" s="1"/>
  <c r="BG29" i="29"/>
  <c r="T30" i="31" s="1"/>
  <c r="BE29" i="29"/>
  <c r="T29" i="31" s="1"/>
  <c r="BC29" i="29"/>
  <c r="T28" i="31" s="1"/>
  <c r="BA29" i="29"/>
  <c r="T27" i="31" s="1"/>
  <c r="AY29" i="29"/>
  <c r="T26" i="31" s="1"/>
  <c r="AW29" i="29"/>
  <c r="T25" i="31" s="1"/>
  <c r="AU29" i="29"/>
  <c r="T24" i="31" s="1"/>
  <c r="AS29" i="29"/>
  <c r="T23" i="31" s="1"/>
  <c r="AQ29" i="29"/>
  <c r="T22" i="31" s="1"/>
  <c r="AO29" i="29"/>
  <c r="T21" i="31" s="1"/>
  <c r="AM29" i="29"/>
  <c r="T20" i="31" s="1"/>
  <c r="AK29" i="29"/>
  <c r="T19" i="31" s="1"/>
  <c r="AI29" i="29"/>
  <c r="T18" i="31" s="1"/>
  <c r="AG29" i="29"/>
  <c r="T17" i="31" s="1"/>
  <c r="AE29" i="29"/>
  <c r="T16" i="31" s="1"/>
  <c r="AC29" i="29"/>
  <c r="T15" i="31" s="1"/>
  <c r="AA29" i="29"/>
  <c r="T14" i="31" s="1"/>
  <c r="Y29" i="29"/>
  <c r="T13" i="31" s="1"/>
  <c r="W29" i="29"/>
  <c r="T12" i="31" s="1"/>
  <c r="U29" i="29"/>
  <c r="T11" i="31" s="1"/>
  <c r="S29" i="29"/>
  <c r="T10" i="31" s="1"/>
  <c r="Q29" i="29"/>
  <c r="T9" i="31" s="1"/>
  <c r="O29" i="29"/>
  <c r="T8" i="31" s="1"/>
  <c r="M29" i="29"/>
  <c r="T7" i="31" s="1"/>
  <c r="K29" i="29"/>
  <c r="T6" i="31" s="1"/>
  <c r="I29" i="29"/>
  <c r="T5" i="31" s="1"/>
  <c r="G29" i="29"/>
  <c r="T4" i="31" s="1"/>
  <c r="E29" i="29"/>
  <c r="T3" i="31" s="1"/>
  <c r="C29" i="29"/>
  <c r="T2" i="31" s="1"/>
  <c r="BR27" i="29"/>
  <c r="BP27" i="29"/>
  <c r="BH27" i="29"/>
  <c r="X31" i="30" s="1"/>
  <c r="BF27" i="29"/>
  <c r="X30" i="30" s="1"/>
  <c r="BD27" i="29"/>
  <c r="X29" i="30" s="1"/>
  <c r="BB27" i="29"/>
  <c r="X28" i="30" s="1"/>
  <c r="AZ27" i="29"/>
  <c r="X27" i="30" s="1"/>
  <c r="AX27" i="29"/>
  <c r="X26" i="30" s="1"/>
  <c r="AV27" i="29"/>
  <c r="X25" i="30" s="1"/>
  <c r="AT27" i="29"/>
  <c r="X24" i="30" s="1"/>
  <c r="AR27" i="29"/>
  <c r="X23" i="30" s="1"/>
  <c r="AP27" i="29"/>
  <c r="X22" i="30" s="1"/>
  <c r="AN27" i="29"/>
  <c r="X21" i="30" s="1"/>
  <c r="AL27" i="29"/>
  <c r="X20" i="30" s="1"/>
  <c r="AJ27" i="29"/>
  <c r="X19" i="30" s="1"/>
  <c r="AH27" i="29"/>
  <c r="X18" i="30" s="1"/>
  <c r="AF27" i="29"/>
  <c r="X17" i="30" s="1"/>
  <c r="AD27" i="29"/>
  <c r="X16" i="30" s="1"/>
  <c r="AB27" i="29"/>
  <c r="X15" i="30" s="1"/>
  <c r="Z27" i="29"/>
  <c r="X14" i="30" s="1"/>
  <c r="X27" i="29"/>
  <c r="X13" i="30" s="1"/>
  <c r="V27" i="29"/>
  <c r="X12" i="30" s="1"/>
  <c r="T27" i="29"/>
  <c r="X11" i="30" s="1"/>
  <c r="R27" i="29"/>
  <c r="X10" i="30" s="1"/>
  <c r="P27" i="29"/>
  <c r="X9" i="30" s="1"/>
  <c r="N27" i="29"/>
  <c r="X8" i="30" s="1"/>
  <c r="L27" i="29"/>
  <c r="X7" i="30" s="1"/>
  <c r="J27" i="29"/>
  <c r="X6" i="30" s="1"/>
  <c r="H27" i="29"/>
  <c r="X5" i="30" s="1"/>
  <c r="F27" i="29"/>
  <c r="X4" i="30" s="1"/>
  <c r="D27" i="29"/>
  <c r="X3" i="30" s="1"/>
  <c r="B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I26" i="29"/>
  <c r="S5" i="31" s="1"/>
  <c r="G26" i="29"/>
  <c r="E26" i="29"/>
  <c r="S3" i="31" s="1"/>
  <c r="C26" i="29"/>
  <c r="BU25" i="29"/>
  <c r="BS25" i="29"/>
  <c r="BM25" i="29"/>
  <c r="BN25" i="29" s="1"/>
  <c r="BL25" i="29"/>
  <c r="BI25" i="29"/>
  <c r="R31" i="31" s="1"/>
  <c r="BG25" i="29"/>
  <c r="R30" i="31" s="1"/>
  <c r="BE25" i="29"/>
  <c r="R29" i="31" s="1"/>
  <c r="BC25" i="29"/>
  <c r="R28" i="31" s="1"/>
  <c r="BA25" i="29"/>
  <c r="R27" i="31" s="1"/>
  <c r="AY25" i="29"/>
  <c r="R26" i="31" s="1"/>
  <c r="AW25" i="29"/>
  <c r="R25" i="31" s="1"/>
  <c r="AU25" i="29"/>
  <c r="R24" i="31" s="1"/>
  <c r="AS25" i="29"/>
  <c r="R23" i="31" s="1"/>
  <c r="AQ25" i="29"/>
  <c r="R22" i="31" s="1"/>
  <c r="AO25" i="29"/>
  <c r="R21" i="31" s="1"/>
  <c r="AM25" i="29"/>
  <c r="R20" i="31" s="1"/>
  <c r="AK25" i="29"/>
  <c r="R19" i="31" s="1"/>
  <c r="AI25" i="29"/>
  <c r="R18" i="31" s="1"/>
  <c r="AG25" i="29"/>
  <c r="R17" i="31" s="1"/>
  <c r="AE25" i="29"/>
  <c r="R16" i="31" s="1"/>
  <c r="AC25" i="29"/>
  <c r="R15" i="31" s="1"/>
  <c r="AA25" i="29"/>
  <c r="R14" i="31" s="1"/>
  <c r="Y25" i="29"/>
  <c r="R13" i="31" s="1"/>
  <c r="W25" i="29"/>
  <c r="R12" i="31" s="1"/>
  <c r="U25" i="29"/>
  <c r="R11" i="31" s="1"/>
  <c r="S25" i="29"/>
  <c r="R10" i="31" s="1"/>
  <c r="Q25" i="29"/>
  <c r="R9" i="31" s="1"/>
  <c r="O25" i="29"/>
  <c r="R8" i="31" s="1"/>
  <c r="M25" i="29"/>
  <c r="R7" i="31" s="1"/>
  <c r="K25" i="29"/>
  <c r="R6" i="31" s="1"/>
  <c r="I25" i="29"/>
  <c r="R5" i="31" s="1"/>
  <c r="G25" i="29"/>
  <c r="R4" i="31" s="1"/>
  <c r="E25" i="29"/>
  <c r="R3" i="31" s="1"/>
  <c r="C25" i="29"/>
  <c r="BR23" i="29"/>
  <c r="BP23" i="29"/>
  <c r="BH23" i="29"/>
  <c r="U31" i="30" s="1"/>
  <c r="BF23" i="29"/>
  <c r="U30" i="30" s="1"/>
  <c r="BD23" i="29"/>
  <c r="U29" i="30" s="1"/>
  <c r="BB23" i="29"/>
  <c r="U28" i="30" s="1"/>
  <c r="AZ23" i="29"/>
  <c r="U27" i="30" s="1"/>
  <c r="AX23" i="29"/>
  <c r="U26" i="30" s="1"/>
  <c r="AV23" i="29"/>
  <c r="U25" i="30" s="1"/>
  <c r="AT23" i="29"/>
  <c r="U24" i="30" s="1"/>
  <c r="AR23" i="29"/>
  <c r="U23" i="30" s="1"/>
  <c r="AP23" i="29"/>
  <c r="U22" i="30" s="1"/>
  <c r="AN23" i="29"/>
  <c r="U21" i="30" s="1"/>
  <c r="AL23" i="29"/>
  <c r="U20" i="30" s="1"/>
  <c r="AJ23" i="29"/>
  <c r="U19" i="30" s="1"/>
  <c r="AH23" i="29"/>
  <c r="U18" i="30" s="1"/>
  <c r="AF23" i="29"/>
  <c r="U17" i="30" s="1"/>
  <c r="AD23" i="29"/>
  <c r="U16" i="30" s="1"/>
  <c r="AB23" i="29"/>
  <c r="U15" i="30" s="1"/>
  <c r="Z23" i="29"/>
  <c r="U14" i="30" s="1"/>
  <c r="X23" i="29"/>
  <c r="U13" i="30" s="1"/>
  <c r="V23" i="29"/>
  <c r="U12" i="30" s="1"/>
  <c r="T23" i="29"/>
  <c r="U11" i="30" s="1"/>
  <c r="R23" i="29"/>
  <c r="U10" i="30" s="1"/>
  <c r="P23" i="29"/>
  <c r="U9" i="30" s="1"/>
  <c r="N23" i="29"/>
  <c r="U8" i="30" s="1"/>
  <c r="L23" i="29"/>
  <c r="J23" i="29"/>
  <c r="U6" i="30" s="1"/>
  <c r="H23" i="29"/>
  <c r="U5" i="30" s="1"/>
  <c r="F23" i="29"/>
  <c r="U4" i="30" s="1"/>
  <c r="D23" i="29"/>
  <c r="U3" i="30" s="1"/>
  <c r="B23" i="29"/>
  <c r="U2" i="30" s="1"/>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G22" i="29"/>
  <c r="Q4" i="31" s="1"/>
  <c r="E22" i="29"/>
  <c r="Q3" i="31" s="1"/>
  <c r="C22" i="29"/>
  <c r="BU21" i="29"/>
  <c r="BS21" i="29"/>
  <c r="BM21" i="29"/>
  <c r="BN21" i="29" s="1"/>
  <c r="BL21" i="29"/>
  <c r="BI21" i="29"/>
  <c r="P31" i="31" s="1"/>
  <c r="BG21" i="29"/>
  <c r="P30" i="31" s="1"/>
  <c r="BE21" i="29"/>
  <c r="P29" i="31" s="1"/>
  <c r="BC21" i="29"/>
  <c r="P28" i="31" s="1"/>
  <c r="BA21" i="29"/>
  <c r="P27" i="31" s="1"/>
  <c r="AY21" i="29"/>
  <c r="P26" i="31" s="1"/>
  <c r="AW21" i="29"/>
  <c r="P25" i="31" s="1"/>
  <c r="AU21" i="29"/>
  <c r="P24" i="31" s="1"/>
  <c r="AS21" i="29"/>
  <c r="P23" i="31" s="1"/>
  <c r="AQ21" i="29"/>
  <c r="P22" i="31" s="1"/>
  <c r="AO21" i="29"/>
  <c r="P21" i="31" s="1"/>
  <c r="AM21" i="29"/>
  <c r="P20" i="31" s="1"/>
  <c r="AK21" i="29"/>
  <c r="P19" i="31" s="1"/>
  <c r="AI21" i="29"/>
  <c r="P18" i="31" s="1"/>
  <c r="AG21" i="29"/>
  <c r="P17" i="31" s="1"/>
  <c r="AE21" i="29"/>
  <c r="P16" i="31" s="1"/>
  <c r="AC21" i="29"/>
  <c r="P15" i="31" s="1"/>
  <c r="AA21" i="29"/>
  <c r="P14" i="31" s="1"/>
  <c r="Y21" i="29"/>
  <c r="P13" i="31" s="1"/>
  <c r="W21" i="29"/>
  <c r="P12" i="31" s="1"/>
  <c r="U21" i="29"/>
  <c r="P11" i="31" s="1"/>
  <c r="S21" i="29"/>
  <c r="P10" i="31" s="1"/>
  <c r="Q21" i="29"/>
  <c r="P9" i="31" s="1"/>
  <c r="O21" i="29"/>
  <c r="P8" i="31" s="1"/>
  <c r="M21" i="29"/>
  <c r="P7" i="31" s="1"/>
  <c r="K21" i="29"/>
  <c r="P6" i="31" s="1"/>
  <c r="I21" i="29"/>
  <c r="P5" i="31" s="1"/>
  <c r="G21" i="29"/>
  <c r="P4" i="31" s="1"/>
  <c r="E21" i="29"/>
  <c r="P3" i="31" s="1"/>
  <c r="C21" i="29"/>
  <c r="BU19" i="29"/>
  <c r="BS19" i="29"/>
  <c r="BR19" i="29"/>
  <c r="BP19" i="29"/>
  <c r="BM19" i="29"/>
  <c r="BN19" i="29" s="1"/>
  <c r="BL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K2" i="31" s="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AH31" i="28"/>
  <c r="AG31" i="28"/>
  <c r="AF31" i="28"/>
  <c r="AE31" i="28"/>
  <c r="AD31" i="28"/>
  <c r="AC31" i="28"/>
  <c r="AB31" i="28"/>
  <c r="AA31" i="28"/>
  <c r="Z31" i="28"/>
  <c r="Y31" i="28"/>
  <c r="X31" i="28"/>
  <c r="W31" i="28"/>
  <c r="V31" i="28"/>
  <c r="U31" i="28"/>
  <c r="T31" i="28"/>
  <c r="S31" i="28"/>
  <c r="R31" i="28"/>
  <c r="Q31" i="28"/>
  <c r="P31" i="28"/>
  <c r="O31" i="28"/>
  <c r="N31" i="28"/>
  <c r="M31" i="28"/>
  <c r="L31" i="28"/>
  <c r="K31" i="28"/>
  <c r="J31" i="28"/>
  <c r="I31" i="28"/>
  <c r="H31" i="28"/>
  <c r="G31" i="28"/>
  <c r="F31" i="28"/>
  <c r="E31" i="28"/>
  <c r="D31" i="28"/>
  <c r="C31" i="28"/>
  <c r="AH30" i="28"/>
  <c r="AG30" i="28"/>
  <c r="AF30" i="28"/>
  <c r="AE30" i="28"/>
  <c r="AD30" i="28"/>
  <c r="AC30" i="28"/>
  <c r="AB30" i="28"/>
  <c r="AA30" i="28"/>
  <c r="Z30" i="28"/>
  <c r="Y30" i="28"/>
  <c r="X30" i="28"/>
  <c r="W30" i="28"/>
  <c r="V30" i="28"/>
  <c r="U30" i="28"/>
  <c r="T30" i="28"/>
  <c r="S30" i="28"/>
  <c r="R30" i="28"/>
  <c r="Q30" i="28"/>
  <c r="P30" i="28"/>
  <c r="O30" i="28"/>
  <c r="N30" i="28"/>
  <c r="M30" i="28"/>
  <c r="L30" i="28"/>
  <c r="K30" i="28"/>
  <c r="J30" i="28"/>
  <c r="I30" i="28"/>
  <c r="H30" i="28"/>
  <c r="G30" i="28"/>
  <c r="F30" i="28"/>
  <c r="E30" i="28"/>
  <c r="D30" i="28"/>
  <c r="C30" i="28"/>
  <c r="AH29" i="28"/>
  <c r="AG29" i="28"/>
  <c r="AF29" i="28"/>
  <c r="AE29" i="28"/>
  <c r="AD29" i="28"/>
  <c r="AC29" i="28"/>
  <c r="AB29" i="28"/>
  <c r="AA29" i="28"/>
  <c r="Z29" i="28"/>
  <c r="Y29" i="28"/>
  <c r="X29" i="28"/>
  <c r="W29" i="28"/>
  <c r="V29" i="28"/>
  <c r="U29" i="28"/>
  <c r="T29" i="28"/>
  <c r="S29" i="28"/>
  <c r="R29" i="28"/>
  <c r="Q29" i="28"/>
  <c r="P29" i="28"/>
  <c r="O29" i="28"/>
  <c r="N29" i="28"/>
  <c r="M29" i="28"/>
  <c r="L29" i="28"/>
  <c r="K29" i="28"/>
  <c r="J29" i="28"/>
  <c r="I29" i="28"/>
  <c r="H29" i="28"/>
  <c r="G29" i="28"/>
  <c r="F29" i="28"/>
  <c r="E29" i="28"/>
  <c r="D29" i="28"/>
  <c r="C29" i="28"/>
  <c r="AH28" i="28"/>
  <c r="AG28" i="28"/>
  <c r="AF28" i="28"/>
  <c r="AE28" i="28"/>
  <c r="AD28" i="28"/>
  <c r="AC28" i="28"/>
  <c r="AB28" i="28"/>
  <c r="AA28" i="28"/>
  <c r="Z28" i="28"/>
  <c r="Y28" i="28"/>
  <c r="X28" i="28"/>
  <c r="W28" i="28"/>
  <c r="V28" i="28"/>
  <c r="U28" i="28"/>
  <c r="T28" i="28"/>
  <c r="S28" i="28"/>
  <c r="R28" i="28"/>
  <c r="Q28" i="28"/>
  <c r="P28" i="28"/>
  <c r="O28" i="28"/>
  <c r="N28" i="28"/>
  <c r="M28" i="28"/>
  <c r="L28" i="28"/>
  <c r="K28" i="28"/>
  <c r="J28" i="28"/>
  <c r="I28" i="28"/>
  <c r="H28" i="28"/>
  <c r="G28" i="28"/>
  <c r="F28" i="28"/>
  <c r="E28" i="28"/>
  <c r="D28" i="28"/>
  <c r="C28" i="28"/>
  <c r="AH27" i="28"/>
  <c r="AG27" i="28"/>
  <c r="AF27" i="28"/>
  <c r="AE27" i="28"/>
  <c r="AD27" i="28"/>
  <c r="AC27" i="28"/>
  <c r="AB27" i="28"/>
  <c r="AA27" i="28"/>
  <c r="Z27" i="28"/>
  <c r="Y27" i="28"/>
  <c r="X27" i="28"/>
  <c r="W27" i="28"/>
  <c r="V27" i="28"/>
  <c r="U27" i="28"/>
  <c r="T27" i="28"/>
  <c r="S27" i="28"/>
  <c r="R27" i="28"/>
  <c r="Q27" i="28"/>
  <c r="P27" i="28"/>
  <c r="O27" i="28"/>
  <c r="N27" i="28"/>
  <c r="M27" i="28"/>
  <c r="L27" i="28"/>
  <c r="K27" i="28"/>
  <c r="J27" i="28"/>
  <c r="I27" i="28"/>
  <c r="H27" i="28"/>
  <c r="G27" i="28"/>
  <c r="F27" i="28"/>
  <c r="E27" i="28"/>
  <c r="D27" i="28"/>
  <c r="C27" i="28"/>
  <c r="AH26" i="28"/>
  <c r="AG26" i="28"/>
  <c r="AF26" i="28"/>
  <c r="AE26" i="28"/>
  <c r="AD26" i="28"/>
  <c r="AC26" i="28"/>
  <c r="AB26" i="28"/>
  <c r="AA26" i="28"/>
  <c r="Z26" i="28"/>
  <c r="Y26" i="28"/>
  <c r="X26" i="28"/>
  <c r="W26" i="28"/>
  <c r="V26" i="28"/>
  <c r="U26" i="28"/>
  <c r="T26" i="28"/>
  <c r="S26" i="28"/>
  <c r="R26" i="28"/>
  <c r="Q26" i="28"/>
  <c r="P26" i="28"/>
  <c r="O26" i="28"/>
  <c r="N26" i="28"/>
  <c r="M26" i="28"/>
  <c r="L26" i="28"/>
  <c r="K26" i="28"/>
  <c r="J26" i="28"/>
  <c r="I26" i="28"/>
  <c r="H26" i="28"/>
  <c r="G26" i="28"/>
  <c r="F26" i="28"/>
  <c r="E26" i="28"/>
  <c r="D26" i="28"/>
  <c r="C26" i="28"/>
  <c r="AH25" i="28"/>
  <c r="AG25" i="28"/>
  <c r="AF25" i="28"/>
  <c r="AE25" i="28"/>
  <c r="AD25" i="28"/>
  <c r="AC25" i="28"/>
  <c r="AB25" i="28"/>
  <c r="AA25" i="28"/>
  <c r="Z25" i="28"/>
  <c r="Y25" i="28"/>
  <c r="X25" i="28"/>
  <c r="W25" i="28"/>
  <c r="V25" i="28"/>
  <c r="U25" i="28"/>
  <c r="T25" i="28"/>
  <c r="S25" i="28"/>
  <c r="R25" i="28"/>
  <c r="Q25" i="28"/>
  <c r="P25" i="28"/>
  <c r="O25" i="28"/>
  <c r="N25" i="28"/>
  <c r="M25" i="28"/>
  <c r="L25" i="28"/>
  <c r="K25" i="28"/>
  <c r="J25" i="28"/>
  <c r="I25" i="28"/>
  <c r="H25" i="28"/>
  <c r="G25" i="28"/>
  <c r="F25" i="28"/>
  <c r="E25" i="28"/>
  <c r="D25" i="28"/>
  <c r="C25" i="28"/>
  <c r="AH24" i="28"/>
  <c r="AG24" i="28"/>
  <c r="AF24" i="28"/>
  <c r="AE24" i="28"/>
  <c r="AD24" i="28"/>
  <c r="AC24" i="28"/>
  <c r="AB24" i="28"/>
  <c r="AA24" i="28"/>
  <c r="Z24" i="28"/>
  <c r="Y24" i="28"/>
  <c r="X24" i="28"/>
  <c r="W24" i="28"/>
  <c r="V24" i="28"/>
  <c r="U24" i="28"/>
  <c r="T24" i="28"/>
  <c r="S24" i="28"/>
  <c r="R24" i="28"/>
  <c r="Q24" i="28"/>
  <c r="P24" i="28"/>
  <c r="O24" i="28"/>
  <c r="N24" i="28"/>
  <c r="M24" i="28"/>
  <c r="L24" i="28"/>
  <c r="K24" i="28"/>
  <c r="J24" i="28"/>
  <c r="I24" i="28"/>
  <c r="H24" i="28"/>
  <c r="G24" i="28"/>
  <c r="F24" i="28"/>
  <c r="E24" i="28"/>
  <c r="D24" i="28"/>
  <c r="C24" i="28"/>
  <c r="AH23" i="28"/>
  <c r="AG23" i="28"/>
  <c r="AF23" i="28"/>
  <c r="AE23" i="28"/>
  <c r="AD23" i="28"/>
  <c r="AC23" i="28"/>
  <c r="AB23" i="28"/>
  <c r="AA23" i="28"/>
  <c r="Z23" i="28"/>
  <c r="Y23" i="28"/>
  <c r="X23" i="28"/>
  <c r="W23" i="28"/>
  <c r="V23" i="28"/>
  <c r="U23" i="28"/>
  <c r="T23" i="28"/>
  <c r="S23" i="28"/>
  <c r="R23" i="28"/>
  <c r="Q23" i="28"/>
  <c r="P23" i="28"/>
  <c r="O23" i="28"/>
  <c r="N23" i="28"/>
  <c r="M23" i="28"/>
  <c r="L23" i="28"/>
  <c r="K23" i="28"/>
  <c r="J23" i="28"/>
  <c r="I23" i="28"/>
  <c r="H23" i="28"/>
  <c r="G23" i="28"/>
  <c r="F23" i="28"/>
  <c r="E23" i="28"/>
  <c r="D23" i="28"/>
  <c r="C23" i="28"/>
  <c r="AH22" i="28"/>
  <c r="AG22" i="28"/>
  <c r="AF22" i="28"/>
  <c r="AE22" i="28"/>
  <c r="AD22" i="28"/>
  <c r="AC22" i="28"/>
  <c r="AB22" i="28"/>
  <c r="AA22" i="28"/>
  <c r="Z22" i="28"/>
  <c r="Y22" i="28"/>
  <c r="X22" i="28"/>
  <c r="W22" i="28"/>
  <c r="V22" i="28"/>
  <c r="U22" i="28"/>
  <c r="T22" i="28"/>
  <c r="S22" i="28"/>
  <c r="R22" i="28"/>
  <c r="Q22" i="28"/>
  <c r="P22" i="28"/>
  <c r="O22" i="28"/>
  <c r="N22" i="28"/>
  <c r="M22" i="28"/>
  <c r="L22" i="28"/>
  <c r="K22" i="28"/>
  <c r="J22" i="28"/>
  <c r="I22" i="28"/>
  <c r="H22" i="28"/>
  <c r="G22" i="28"/>
  <c r="F22" i="28"/>
  <c r="E22" i="28"/>
  <c r="D22" i="28"/>
  <c r="C22"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F21" i="28"/>
  <c r="E21" i="28"/>
  <c r="D21" i="28"/>
  <c r="C21" i="28"/>
  <c r="AH20" i="28"/>
  <c r="AG20" i="28"/>
  <c r="AF20" i="28"/>
  <c r="AE20" i="28"/>
  <c r="AD20" i="28"/>
  <c r="AC20" i="28"/>
  <c r="AB20" i="28"/>
  <c r="AA20" i="28"/>
  <c r="Z20" i="28"/>
  <c r="Y20" i="28"/>
  <c r="X20" i="28"/>
  <c r="W20" i="28"/>
  <c r="V20" i="28"/>
  <c r="U20" i="28"/>
  <c r="T20" i="28"/>
  <c r="S20" i="28"/>
  <c r="R20" i="28"/>
  <c r="Q20" i="28"/>
  <c r="P20" i="28"/>
  <c r="O20" i="28"/>
  <c r="N20" i="28"/>
  <c r="M20" i="28"/>
  <c r="L20" i="28"/>
  <c r="K20" i="28"/>
  <c r="J20" i="28"/>
  <c r="I20" i="28"/>
  <c r="H20" i="28"/>
  <c r="G20" i="28"/>
  <c r="F20" i="28"/>
  <c r="E20" i="28"/>
  <c r="D20" i="28"/>
  <c r="C20" i="28"/>
  <c r="AH19" i="28"/>
  <c r="AG19" i="28"/>
  <c r="AF19" i="28"/>
  <c r="AE19" i="28"/>
  <c r="AD19" i="28"/>
  <c r="AC19" i="28"/>
  <c r="AB19" i="28"/>
  <c r="AA19" i="28"/>
  <c r="Z19" i="28"/>
  <c r="Y19" i="28"/>
  <c r="X19" i="28"/>
  <c r="W19" i="28"/>
  <c r="V19" i="28"/>
  <c r="U19" i="28"/>
  <c r="T19" i="28"/>
  <c r="S19" i="28"/>
  <c r="R19" i="28"/>
  <c r="Q19" i="28"/>
  <c r="P19" i="28"/>
  <c r="O19" i="28"/>
  <c r="N19" i="28"/>
  <c r="M19" i="28"/>
  <c r="L19" i="28"/>
  <c r="K19" i="28"/>
  <c r="J19" i="28"/>
  <c r="I19" i="28"/>
  <c r="H19" i="28"/>
  <c r="G19" i="28"/>
  <c r="F19" i="28"/>
  <c r="E19" i="28"/>
  <c r="D19" i="28"/>
  <c r="C19" i="28"/>
  <c r="AH18" i="28"/>
  <c r="AG18" i="28"/>
  <c r="AF18" i="28"/>
  <c r="AE18" i="28"/>
  <c r="AD18" i="28"/>
  <c r="AC18" i="28"/>
  <c r="AB18" i="28"/>
  <c r="AA18" i="28"/>
  <c r="Z18" i="28"/>
  <c r="Y18" i="28"/>
  <c r="X18" i="28"/>
  <c r="W18" i="28"/>
  <c r="V18" i="28"/>
  <c r="U18" i="28"/>
  <c r="T18" i="28"/>
  <c r="S18" i="28"/>
  <c r="R18" i="28"/>
  <c r="Q18" i="28"/>
  <c r="P18" i="28"/>
  <c r="O18" i="28"/>
  <c r="N18" i="28"/>
  <c r="M18" i="28"/>
  <c r="L18" i="28"/>
  <c r="K18" i="28"/>
  <c r="J18" i="28"/>
  <c r="I18" i="28"/>
  <c r="H18" i="28"/>
  <c r="G18" i="28"/>
  <c r="F18" i="28"/>
  <c r="E18" i="28"/>
  <c r="D18" i="28"/>
  <c r="C18" i="28"/>
  <c r="AH17" i="28"/>
  <c r="AG17" i="28"/>
  <c r="AF17" i="28"/>
  <c r="AE17" i="28"/>
  <c r="AD17" i="28"/>
  <c r="AC17" i="28"/>
  <c r="AB17" i="28"/>
  <c r="AA17" i="28"/>
  <c r="Z17" i="28"/>
  <c r="Y17" i="28"/>
  <c r="X17" i="28"/>
  <c r="W17" i="28"/>
  <c r="V17" i="28"/>
  <c r="U17" i="28"/>
  <c r="T17" i="28"/>
  <c r="S17" i="28"/>
  <c r="R17" i="28"/>
  <c r="Q17" i="28"/>
  <c r="P17" i="28"/>
  <c r="O17" i="28"/>
  <c r="N17" i="28"/>
  <c r="M17" i="28"/>
  <c r="L17" i="28"/>
  <c r="K17" i="28"/>
  <c r="J17" i="28"/>
  <c r="I17" i="28"/>
  <c r="H17" i="28"/>
  <c r="G17" i="28"/>
  <c r="F17" i="28"/>
  <c r="E17" i="28"/>
  <c r="D17" i="28"/>
  <c r="C17" i="28"/>
  <c r="AH16" i="28"/>
  <c r="AG16" i="28"/>
  <c r="AF16" i="28"/>
  <c r="AE16" i="28"/>
  <c r="AD16" i="28"/>
  <c r="AC16" i="28"/>
  <c r="AB16" i="28"/>
  <c r="AA16" i="28"/>
  <c r="Z16" i="28"/>
  <c r="Y16" i="28"/>
  <c r="X16" i="28"/>
  <c r="W16" i="28"/>
  <c r="V16" i="28"/>
  <c r="U16" i="28"/>
  <c r="T16" i="28"/>
  <c r="S16" i="28"/>
  <c r="R16" i="28"/>
  <c r="Q16" i="28"/>
  <c r="P16" i="28"/>
  <c r="O16" i="28"/>
  <c r="N16" i="28"/>
  <c r="M16" i="28"/>
  <c r="L16" i="28"/>
  <c r="K16" i="28"/>
  <c r="J16" i="28"/>
  <c r="I16" i="28"/>
  <c r="H16" i="28"/>
  <c r="G16" i="28"/>
  <c r="F16" i="28"/>
  <c r="E16" i="28"/>
  <c r="D16" i="28"/>
  <c r="C16" i="28"/>
  <c r="AH15" i="28"/>
  <c r="AG15" i="28"/>
  <c r="AF15" i="28"/>
  <c r="AE15" i="28"/>
  <c r="AD15" i="28"/>
  <c r="AC15" i="28"/>
  <c r="AB15" i="28"/>
  <c r="AA15" i="28"/>
  <c r="Z15" i="28"/>
  <c r="Y15" i="28"/>
  <c r="X15" i="28"/>
  <c r="W15" i="28"/>
  <c r="V15" i="28"/>
  <c r="U15" i="28"/>
  <c r="T15" i="28"/>
  <c r="S15" i="28"/>
  <c r="R15" i="28"/>
  <c r="Q15" i="28"/>
  <c r="P15" i="28"/>
  <c r="O15" i="28"/>
  <c r="N15" i="28"/>
  <c r="M15" i="28"/>
  <c r="L15" i="28"/>
  <c r="K15" i="28"/>
  <c r="J15" i="28"/>
  <c r="I15" i="28"/>
  <c r="H15" i="28"/>
  <c r="G15" i="28"/>
  <c r="F15" i="28"/>
  <c r="E15" i="28"/>
  <c r="D15" i="28"/>
  <c r="C15" i="28"/>
  <c r="B15" i="28"/>
  <c r="AH14" i="28"/>
  <c r="AG14" i="28"/>
  <c r="AF14" i="28"/>
  <c r="AE14" i="28"/>
  <c r="AD14" i="28"/>
  <c r="AC14" i="28"/>
  <c r="AB14" i="28"/>
  <c r="AA14" i="28"/>
  <c r="Z14" i="28"/>
  <c r="Y14" i="28"/>
  <c r="X14" i="28"/>
  <c r="W14" i="28"/>
  <c r="V14" i="28"/>
  <c r="U14" i="28"/>
  <c r="T14" i="28"/>
  <c r="S14" i="28"/>
  <c r="R14" i="28"/>
  <c r="Q14" i="28"/>
  <c r="P14" i="28"/>
  <c r="O14" i="28"/>
  <c r="N14" i="28"/>
  <c r="M14" i="28"/>
  <c r="L14" i="28"/>
  <c r="K14" i="28"/>
  <c r="J14" i="28"/>
  <c r="I14" i="28"/>
  <c r="H14" i="28"/>
  <c r="G14" i="28"/>
  <c r="F14" i="28"/>
  <c r="E14" i="28"/>
  <c r="D14" i="28"/>
  <c r="C14" i="28"/>
  <c r="AH13" i="28"/>
  <c r="AG13" i="28"/>
  <c r="AF13" i="28"/>
  <c r="AE13" i="28"/>
  <c r="AD13" i="28"/>
  <c r="AC13" i="28"/>
  <c r="AB13" i="28"/>
  <c r="AA13" i="28"/>
  <c r="Z13" i="28"/>
  <c r="Y13" i="28"/>
  <c r="X13" i="28"/>
  <c r="W13" i="28"/>
  <c r="V13" i="28"/>
  <c r="U13" i="28"/>
  <c r="T13" i="28"/>
  <c r="S13" i="28"/>
  <c r="R13" i="28"/>
  <c r="Q13" i="28"/>
  <c r="P13" i="28"/>
  <c r="O13" i="28"/>
  <c r="N13" i="28"/>
  <c r="M13" i="28"/>
  <c r="L13" i="28"/>
  <c r="K13" i="28"/>
  <c r="J13" i="28"/>
  <c r="I13" i="28"/>
  <c r="H13" i="28"/>
  <c r="G13" i="28"/>
  <c r="F13" i="28"/>
  <c r="E13" i="28"/>
  <c r="D13" i="28"/>
  <c r="C13" i="28"/>
  <c r="AH12" i="28"/>
  <c r="AG12" i="28"/>
  <c r="AF12" i="28"/>
  <c r="AE12" i="28"/>
  <c r="AD12" i="28"/>
  <c r="AC12" i="28"/>
  <c r="AB12" i="28"/>
  <c r="AA12" i="28"/>
  <c r="Z12" i="28"/>
  <c r="Y12" i="28"/>
  <c r="X12" i="28"/>
  <c r="W12" i="28"/>
  <c r="V12" i="28"/>
  <c r="U12" i="28"/>
  <c r="T12" i="28"/>
  <c r="S12" i="28"/>
  <c r="R12" i="28"/>
  <c r="Q12" i="28"/>
  <c r="P12" i="28"/>
  <c r="O12" i="28"/>
  <c r="N12" i="28"/>
  <c r="M12" i="28"/>
  <c r="L12" i="28"/>
  <c r="K12" i="28"/>
  <c r="J12" i="28"/>
  <c r="I12" i="28"/>
  <c r="H12" i="28"/>
  <c r="G12" i="28"/>
  <c r="F12" i="28"/>
  <c r="E12" i="28"/>
  <c r="D12" i="28"/>
  <c r="C12" i="28"/>
  <c r="AH11" i="28"/>
  <c r="AG11" i="28"/>
  <c r="AF11" i="28"/>
  <c r="AE11" i="28"/>
  <c r="AD11" i="28"/>
  <c r="AC11" i="28"/>
  <c r="AB11" i="28"/>
  <c r="AA11" i="28"/>
  <c r="Z11" i="28"/>
  <c r="Y11" i="28"/>
  <c r="X11" i="28"/>
  <c r="W11" i="28"/>
  <c r="V11" i="28"/>
  <c r="U11" i="28"/>
  <c r="T11" i="28"/>
  <c r="S11" i="28"/>
  <c r="R11" i="28"/>
  <c r="Q11" i="28"/>
  <c r="P11" i="28"/>
  <c r="O11" i="28"/>
  <c r="N11" i="28"/>
  <c r="M11" i="28"/>
  <c r="L11" i="28"/>
  <c r="K11" i="28"/>
  <c r="J11" i="28"/>
  <c r="I11" i="28"/>
  <c r="H11" i="28"/>
  <c r="G11" i="28"/>
  <c r="F11" i="28"/>
  <c r="E11" i="28"/>
  <c r="D11" i="28"/>
  <c r="C11" i="28"/>
  <c r="AH10" i="28"/>
  <c r="AG10" i="28"/>
  <c r="AF10" i="28"/>
  <c r="AE10" i="28"/>
  <c r="AD10" i="28"/>
  <c r="AC10" i="28"/>
  <c r="AB10" i="28"/>
  <c r="AA10" i="28"/>
  <c r="Z10" i="28"/>
  <c r="Y10" i="28"/>
  <c r="X10" i="28"/>
  <c r="W10" i="28"/>
  <c r="V10" i="28"/>
  <c r="U10" i="28"/>
  <c r="T10" i="28"/>
  <c r="S10" i="28"/>
  <c r="R10" i="28"/>
  <c r="Q10" i="28"/>
  <c r="P10" i="28"/>
  <c r="O10" i="28"/>
  <c r="N10" i="28"/>
  <c r="M10" i="28"/>
  <c r="L10" i="28"/>
  <c r="K10" i="28"/>
  <c r="J10" i="28"/>
  <c r="I10" i="28"/>
  <c r="H10" i="28"/>
  <c r="G10" i="28"/>
  <c r="F10" i="28"/>
  <c r="E10" i="28"/>
  <c r="D10" i="28"/>
  <c r="C10" i="28"/>
  <c r="AH9" i="28"/>
  <c r="AG9" i="28"/>
  <c r="AF9" i="28"/>
  <c r="AE9" i="28"/>
  <c r="AD9" i="28"/>
  <c r="AC9" i="28"/>
  <c r="AB9" i="28"/>
  <c r="AA9" i="28"/>
  <c r="Z9" i="28"/>
  <c r="Y9" i="28"/>
  <c r="X9" i="28"/>
  <c r="W9" i="28"/>
  <c r="V9" i="28"/>
  <c r="U9" i="28"/>
  <c r="T9" i="28"/>
  <c r="S9" i="28"/>
  <c r="R9" i="28"/>
  <c r="Q9" i="28"/>
  <c r="P9" i="28"/>
  <c r="O9" i="28"/>
  <c r="N9" i="28"/>
  <c r="M9" i="28"/>
  <c r="L9" i="28"/>
  <c r="K9" i="28"/>
  <c r="J9" i="28"/>
  <c r="I9" i="28"/>
  <c r="H9" i="28"/>
  <c r="G9" i="28"/>
  <c r="F9" i="28"/>
  <c r="E9" i="28"/>
  <c r="D9" i="28"/>
  <c r="C9" i="28"/>
  <c r="AH8" i="28"/>
  <c r="AG8" i="28"/>
  <c r="AF8" i="28"/>
  <c r="AE8" i="28"/>
  <c r="AD8" i="28"/>
  <c r="AC8" i="28"/>
  <c r="AB8" i="28"/>
  <c r="AA8" i="28"/>
  <c r="Z8" i="28"/>
  <c r="Y8" i="28"/>
  <c r="X8" i="28"/>
  <c r="W8" i="28"/>
  <c r="V8" i="28"/>
  <c r="U8" i="28"/>
  <c r="T8" i="28"/>
  <c r="S8" i="28"/>
  <c r="R8" i="28"/>
  <c r="Q8" i="28"/>
  <c r="P8" i="28"/>
  <c r="O8" i="28"/>
  <c r="N8" i="28"/>
  <c r="M8" i="28"/>
  <c r="L8" i="28"/>
  <c r="K8" i="28"/>
  <c r="J8" i="28"/>
  <c r="I8" i="28"/>
  <c r="H8" i="28"/>
  <c r="G8" i="28"/>
  <c r="F8" i="28"/>
  <c r="E8" i="28"/>
  <c r="D8" i="28"/>
  <c r="C8" i="28"/>
  <c r="B8" i="28"/>
  <c r="AH7" i="28"/>
  <c r="AG7" i="28"/>
  <c r="AF7" i="28"/>
  <c r="AE7" i="28"/>
  <c r="AD7" i="28"/>
  <c r="AC7" i="28"/>
  <c r="AB7" i="28"/>
  <c r="AA7" i="28"/>
  <c r="Z7" i="28"/>
  <c r="Y7" i="28"/>
  <c r="X7" i="28"/>
  <c r="W7" i="28"/>
  <c r="V7" i="28"/>
  <c r="U7" i="28"/>
  <c r="T7" i="28"/>
  <c r="S7" i="28"/>
  <c r="R7" i="28"/>
  <c r="Q7" i="28"/>
  <c r="P7" i="28"/>
  <c r="O7" i="28"/>
  <c r="N7" i="28"/>
  <c r="M7" i="28"/>
  <c r="L7" i="28"/>
  <c r="K7" i="28"/>
  <c r="J7" i="28"/>
  <c r="I7" i="28"/>
  <c r="H7" i="28"/>
  <c r="G7" i="28"/>
  <c r="F7" i="28"/>
  <c r="E7" i="28"/>
  <c r="D7" i="28"/>
  <c r="C7" i="28"/>
  <c r="AH6" i="28"/>
  <c r="AG6" i="28"/>
  <c r="AF6" i="28"/>
  <c r="AE6" i="28"/>
  <c r="AD6" i="28"/>
  <c r="AC6" i="28"/>
  <c r="AB6" i="28"/>
  <c r="AA6" i="28"/>
  <c r="Z6" i="28"/>
  <c r="Y6" i="28"/>
  <c r="X6" i="28"/>
  <c r="W6" i="28"/>
  <c r="V6" i="28"/>
  <c r="U6" i="28"/>
  <c r="T6" i="28"/>
  <c r="S6" i="28"/>
  <c r="R6" i="28"/>
  <c r="Q6" i="28"/>
  <c r="P6" i="28"/>
  <c r="O6" i="28"/>
  <c r="N6" i="28"/>
  <c r="M6" i="28"/>
  <c r="L6" i="28"/>
  <c r="K6" i="28"/>
  <c r="J6" i="28"/>
  <c r="I6" i="28"/>
  <c r="H6" i="28"/>
  <c r="G6" i="28"/>
  <c r="F6" i="28"/>
  <c r="E6" i="28"/>
  <c r="D6" i="28"/>
  <c r="C6" i="28"/>
  <c r="AH5" i="28"/>
  <c r="AG5" i="28"/>
  <c r="AF5" i="28"/>
  <c r="AE5" i="28"/>
  <c r="AD5" i="28"/>
  <c r="AC5" i="28"/>
  <c r="AB5" i="28"/>
  <c r="AA5" i="28"/>
  <c r="Z5" i="28"/>
  <c r="Y5" i="28"/>
  <c r="X5" i="28"/>
  <c r="W5" i="28"/>
  <c r="V5" i="28"/>
  <c r="U5" i="28"/>
  <c r="T5" i="28"/>
  <c r="S5" i="28"/>
  <c r="R5" i="28"/>
  <c r="Q5" i="28"/>
  <c r="P5" i="28"/>
  <c r="O5" i="28"/>
  <c r="N5" i="28"/>
  <c r="M5" i="28"/>
  <c r="L5" i="28"/>
  <c r="K5" i="28"/>
  <c r="J5" i="28"/>
  <c r="I5" i="28"/>
  <c r="H5" i="28"/>
  <c r="G5" i="28"/>
  <c r="F5" i="28"/>
  <c r="E5" i="28"/>
  <c r="D5" i="28"/>
  <c r="C5" i="28"/>
  <c r="AH4" i="28"/>
  <c r="AG4" i="28"/>
  <c r="AF4" i="28"/>
  <c r="AE4" i="28"/>
  <c r="AD4" i="28"/>
  <c r="AC4" i="28"/>
  <c r="AB4" i="28"/>
  <c r="AA4" i="28"/>
  <c r="Z4" i="28"/>
  <c r="Y4" i="28"/>
  <c r="X4" i="28"/>
  <c r="W4" i="28"/>
  <c r="V4" i="28"/>
  <c r="U4" i="28"/>
  <c r="T4" i="28"/>
  <c r="S4" i="28"/>
  <c r="R4" i="28"/>
  <c r="Q4" i="28"/>
  <c r="P4" i="28"/>
  <c r="O4" i="28"/>
  <c r="N4" i="28"/>
  <c r="M4" i="28"/>
  <c r="L4" i="28"/>
  <c r="K4" i="28"/>
  <c r="J4" i="28"/>
  <c r="I4" i="28"/>
  <c r="H4" i="28"/>
  <c r="G4" i="28"/>
  <c r="F4" i="28"/>
  <c r="E4" i="28"/>
  <c r="D4" i="28"/>
  <c r="C4" i="28"/>
  <c r="AH3" i="28"/>
  <c r="AG3" i="28"/>
  <c r="AF3" i="28"/>
  <c r="AE3" i="28"/>
  <c r="AD3" i="28"/>
  <c r="AC3" i="28"/>
  <c r="AB3" i="28"/>
  <c r="AA3" i="28"/>
  <c r="Z3" i="28"/>
  <c r="Y3" i="28"/>
  <c r="X3" i="28"/>
  <c r="W3" i="28"/>
  <c r="V3" i="28"/>
  <c r="U3" i="28"/>
  <c r="T3" i="28"/>
  <c r="S3" i="28"/>
  <c r="R3" i="28"/>
  <c r="Q3" i="28"/>
  <c r="P3" i="28"/>
  <c r="O3" i="28"/>
  <c r="N3" i="28"/>
  <c r="M3" i="28"/>
  <c r="L3" i="28"/>
  <c r="K3" i="28"/>
  <c r="J3" i="28"/>
  <c r="I3" i="28"/>
  <c r="H3" i="28"/>
  <c r="G3" i="28"/>
  <c r="F3" i="28"/>
  <c r="E3" i="28"/>
  <c r="D3" i="28"/>
  <c r="C3" i="28"/>
  <c r="AH2" i="28"/>
  <c r="AG2" i="28"/>
  <c r="AF2" i="28"/>
  <c r="AE2" i="28"/>
  <c r="AD2" i="28"/>
  <c r="AC2" i="28"/>
  <c r="AB2" i="28"/>
  <c r="AA2" i="28"/>
  <c r="Z2" i="28"/>
  <c r="Y2" i="28"/>
  <c r="X2" i="28"/>
  <c r="W2" i="28"/>
  <c r="V2" i="28"/>
  <c r="U2" i="28"/>
  <c r="T2" i="28"/>
  <c r="S2" i="28"/>
  <c r="R2" i="28"/>
  <c r="Q2" i="28"/>
  <c r="P2" i="28"/>
  <c r="O2" i="28"/>
  <c r="N2" i="28"/>
  <c r="M2" i="28"/>
  <c r="L2" i="28"/>
  <c r="K2" i="28"/>
  <c r="J2" i="28"/>
  <c r="I2" i="28"/>
  <c r="H2" i="28"/>
  <c r="G2" i="28"/>
  <c r="F2" i="28"/>
  <c r="E2" i="28"/>
  <c r="D2" i="28"/>
  <c r="C2" i="28"/>
  <c r="AP31" i="27"/>
  <c r="AO31" i="27"/>
  <c r="AN31" i="27"/>
  <c r="AM31" i="27"/>
  <c r="AL31" i="27"/>
  <c r="AK31" i="27"/>
  <c r="AJ31" i="27"/>
  <c r="AI31" i="27"/>
  <c r="AH31" i="27"/>
  <c r="AG31" i="27"/>
  <c r="AF31" i="27"/>
  <c r="AE31" i="27"/>
  <c r="AD31" i="27"/>
  <c r="AC31" i="27"/>
  <c r="AB31" i="27"/>
  <c r="AA31" i="27"/>
  <c r="Z31" i="27"/>
  <c r="Y31" i="27"/>
  <c r="X31" i="27"/>
  <c r="W31" i="27"/>
  <c r="V31" i="27"/>
  <c r="U31" i="27"/>
  <c r="T31" i="27"/>
  <c r="S31" i="27"/>
  <c r="R31" i="27"/>
  <c r="Q31" i="27"/>
  <c r="P31" i="27"/>
  <c r="O31" i="27"/>
  <c r="N31" i="27"/>
  <c r="M31" i="27"/>
  <c r="L31" i="27"/>
  <c r="K31" i="27"/>
  <c r="J31" i="27"/>
  <c r="I31" i="27"/>
  <c r="H31" i="27"/>
  <c r="G31" i="27"/>
  <c r="F31" i="27"/>
  <c r="E31" i="27"/>
  <c r="D31" i="27"/>
  <c r="C31" i="27"/>
  <c r="AP30" i="27"/>
  <c r="AO30" i="27"/>
  <c r="AN30" i="27"/>
  <c r="AM30" i="27"/>
  <c r="AL30" i="27"/>
  <c r="AK30" i="27"/>
  <c r="AJ30" i="27"/>
  <c r="AI30" i="27"/>
  <c r="AH30" i="27"/>
  <c r="AG30" i="27"/>
  <c r="AF30" i="27"/>
  <c r="AE30" i="27"/>
  <c r="AD30" i="27"/>
  <c r="AC30" i="27"/>
  <c r="AB30" i="27"/>
  <c r="AA30" i="27"/>
  <c r="Z30" i="27"/>
  <c r="Y30" i="27"/>
  <c r="X30" i="27"/>
  <c r="W30" i="27"/>
  <c r="V30" i="27"/>
  <c r="U30" i="27"/>
  <c r="T30" i="27"/>
  <c r="S30" i="27"/>
  <c r="R30" i="27"/>
  <c r="Q30" i="27"/>
  <c r="P30" i="27"/>
  <c r="O30" i="27"/>
  <c r="N30" i="27"/>
  <c r="M30" i="27"/>
  <c r="L30" i="27"/>
  <c r="K30" i="27"/>
  <c r="J30" i="27"/>
  <c r="I30" i="27"/>
  <c r="H30" i="27"/>
  <c r="G30" i="27"/>
  <c r="F30" i="27"/>
  <c r="E30" i="27"/>
  <c r="D30" i="27"/>
  <c r="C30" i="27"/>
  <c r="AP29" i="27"/>
  <c r="AO29" i="27"/>
  <c r="AN29" i="27"/>
  <c r="AM29" i="27"/>
  <c r="AL29" i="27"/>
  <c r="AK29" i="27"/>
  <c r="AJ29" i="27"/>
  <c r="AI29" i="27"/>
  <c r="AH29" i="27"/>
  <c r="AG29" i="27"/>
  <c r="AF29" i="27"/>
  <c r="AE29" i="27"/>
  <c r="AD29" i="27"/>
  <c r="AC29" i="27"/>
  <c r="AB29" i="27"/>
  <c r="AA29" i="27"/>
  <c r="Z29" i="27"/>
  <c r="Y29" i="27"/>
  <c r="X29" i="27"/>
  <c r="W29" i="27"/>
  <c r="V29" i="27"/>
  <c r="U29" i="27"/>
  <c r="T29" i="27"/>
  <c r="S29" i="27"/>
  <c r="R29" i="27"/>
  <c r="Q29" i="27"/>
  <c r="P29" i="27"/>
  <c r="O29" i="27"/>
  <c r="N29" i="27"/>
  <c r="M29" i="27"/>
  <c r="L29" i="27"/>
  <c r="K29" i="27"/>
  <c r="J29" i="27"/>
  <c r="I29" i="27"/>
  <c r="H29" i="27"/>
  <c r="G29" i="27"/>
  <c r="F29" i="27"/>
  <c r="E29" i="27"/>
  <c r="D29" i="27"/>
  <c r="C29" i="27"/>
  <c r="AP28" i="27"/>
  <c r="AO28" i="27"/>
  <c r="AN28" i="27"/>
  <c r="AM28" i="27"/>
  <c r="AL28" i="27"/>
  <c r="AK28" i="27"/>
  <c r="AJ28" i="27"/>
  <c r="AI28" i="27"/>
  <c r="AH28" i="27"/>
  <c r="AG28" i="27"/>
  <c r="AF28" i="27"/>
  <c r="AE28" i="27"/>
  <c r="AD28" i="27"/>
  <c r="AC28" i="27"/>
  <c r="AB28" i="27"/>
  <c r="AA28" i="27"/>
  <c r="Z28" i="27"/>
  <c r="Y28" i="27"/>
  <c r="X28" i="27"/>
  <c r="W28" i="27"/>
  <c r="V28" i="27"/>
  <c r="U28" i="27"/>
  <c r="T28" i="27"/>
  <c r="S28" i="27"/>
  <c r="R28" i="27"/>
  <c r="Q28" i="27"/>
  <c r="P28" i="27"/>
  <c r="O28" i="27"/>
  <c r="N28" i="27"/>
  <c r="M28" i="27"/>
  <c r="L28" i="27"/>
  <c r="K28" i="27"/>
  <c r="J28" i="27"/>
  <c r="I28" i="27"/>
  <c r="H28" i="27"/>
  <c r="G28" i="27"/>
  <c r="F28" i="27"/>
  <c r="E28" i="27"/>
  <c r="D28" i="27"/>
  <c r="C28" i="27"/>
  <c r="AP27" i="27"/>
  <c r="AO27" i="27"/>
  <c r="AN27" i="27"/>
  <c r="AM27" i="27"/>
  <c r="AL27" i="27"/>
  <c r="AK27" i="27"/>
  <c r="AJ27" i="27"/>
  <c r="AI27" i="27"/>
  <c r="AH27" i="27"/>
  <c r="AG27" i="27"/>
  <c r="AF27" i="27"/>
  <c r="AE27" i="27"/>
  <c r="AD27" i="27"/>
  <c r="AC27" i="27"/>
  <c r="AB27" i="27"/>
  <c r="AA27" i="27"/>
  <c r="Z27" i="27"/>
  <c r="Y27" i="27"/>
  <c r="X27" i="27"/>
  <c r="W27" i="27"/>
  <c r="V27" i="27"/>
  <c r="U27" i="27"/>
  <c r="T27" i="27"/>
  <c r="S27" i="27"/>
  <c r="R27" i="27"/>
  <c r="Q27" i="27"/>
  <c r="P27" i="27"/>
  <c r="O27" i="27"/>
  <c r="N27" i="27"/>
  <c r="M27" i="27"/>
  <c r="L27" i="27"/>
  <c r="K27" i="27"/>
  <c r="J27" i="27"/>
  <c r="I27" i="27"/>
  <c r="H27" i="27"/>
  <c r="G27" i="27"/>
  <c r="F27" i="27"/>
  <c r="E27" i="27"/>
  <c r="D27" i="27"/>
  <c r="C27" i="27"/>
  <c r="AP26" i="27"/>
  <c r="AO26" i="27"/>
  <c r="AN26" i="27"/>
  <c r="AM26" i="27"/>
  <c r="AL26" i="27"/>
  <c r="AK26" i="27"/>
  <c r="AJ26" i="27"/>
  <c r="AI26" i="27"/>
  <c r="AH26" i="27"/>
  <c r="AG26" i="27"/>
  <c r="AF26" i="27"/>
  <c r="AE26" i="27"/>
  <c r="AD26" i="27"/>
  <c r="AC26" i="27"/>
  <c r="AB26" i="27"/>
  <c r="AA26" i="27"/>
  <c r="Z26" i="27"/>
  <c r="Y26" i="27"/>
  <c r="X26" i="27"/>
  <c r="W26" i="27"/>
  <c r="V26" i="27"/>
  <c r="U26" i="27"/>
  <c r="T26" i="27"/>
  <c r="S26" i="27"/>
  <c r="R26" i="27"/>
  <c r="Q26" i="27"/>
  <c r="P26" i="27"/>
  <c r="O26" i="27"/>
  <c r="N26" i="27"/>
  <c r="M26" i="27"/>
  <c r="L26" i="27"/>
  <c r="K26" i="27"/>
  <c r="J26" i="27"/>
  <c r="I26" i="27"/>
  <c r="H26" i="27"/>
  <c r="G26" i="27"/>
  <c r="F26" i="27"/>
  <c r="E26" i="27"/>
  <c r="D26" i="27"/>
  <c r="C26" i="27"/>
  <c r="AP25" i="27"/>
  <c r="AO25" i="27"/>
  <c r="AN25" i="27"/>
  <c r="AM25" i="27"/>
  <c r="AL25" i="27"/>
  <c r="AK25" i="27"/>
  <c r="AJ25" i="27"/>
  <c r="AI25" i="27"/>
  <c r="AH25" i="27"/>
  <c r="AG25" i="27"/>
  <c r="AF25" i="27"/>
  <c r="AE25" i="27"/>
  <c r="AD25" i="27"/>
  <c r="AC25" i="27"/>
  <c r="AB25" i="27"/>
  <c r="AA25" i="27"/>
  <c r="Z25" i="27"/>
  <c r="Y25" i="27"/>
  <c r="X25" i="27"/>
  <c r="W25" i="27"/>
  <c r="V25" i="27"/>
  <c r="U25" i="27"/>
  <c r="T25" i="27"/>
  <c r="S25" i="27"/>
  <c r="R25" i="27"/>
  <c r="Q25" i="27"/>
  <c r="P25" i="27"/>
  <c r="O25" i="27"/>
  <c r="N25" i="27"/>
  <c r="M25" i="27"/>
  <c r="L25" i="27"/>
  <c r="K25" i="27"/>
  <c r="J25" i="27"/>
  <c r="I25" i="27"/>
  <c r="H25" i="27"/>
  <c r="G25" i="27"/>
  <c r="F25" i="27"/>
  <c r="E25" i="27"/>
  <c r="D25" i="27"/>
  <c r="C25" i="27"/>
  <c r="AP24" i="27"/>
  <c r="AO24" i="27"/>
  <c r="AN24" i="27"/>
  <c r="AM24" i="27"/>
  <c r="AL24" i="27"/>
  <c r="AK24" i="27"/>
  <c r="AJ24" i="27"/>
  <c r="AI24" i="27"/>
  <c r="AH24" i="27"/>
  <c r="AG24" i="27"/>
  <c r="AF24" i="27"/>
  <c r="AE24" i="27"/>
  <c r="AD24" i="27"/>
  <c r="AC24" i="27"/>
  <c r="AB24" i="27"/>
  <c r="AA24" i="27"/>
  <c r="Z24" i="27"/>
  <c r="Y24" i="27"/>
  <c r="X24" i="27"/>
  <c r="W24" i="27"/>
  <c r="V24" i="27"/>
  <c r="U24" i="27"/>
  <c r="T24" i="27"/>
  <c r="S24" i="27"/>
  <c r="R24" i="27"/>
  <c r="Q24" i="27"/>
  <c r="P24" i="27"/>
  <c r="O24" i="27"/>
  <c r="N24" i="27"/>
  <c r="M24" i="27"/>
  <c r="L24" i="27"/>
  <c r="K24" i="27"/>
  <c r="J24" i="27"/>
  <c r="I24" i="27"/>
  <c r="H24" i="27"/>
  <c r="G24" i="27"/>
  <c r="F24" i="27"/>
  <c r="E24" i="27"/>
  <c r="D24" i="27"/>
  <c r="C24" i="27"/>
  <c r="AP23" i="27"/>
  <c r="AO23" i="27"/>
  <c r="AN23" i="27"/>
  <c r="AM23" i="27"/>
  <c r="AL23" i="27"/>
  <c r="AK23" i="27"/>
  <c r="AJ23" i="27"/>
  <c r="AI23" i="27"/>
  <c r="AH23" i="27"/>
  <c r="AG23" i="27"/>
  <c r="AF23" i="27"/>
  <c r="AE23" i="27"/>
  <c r="AD23" i="27"/>
  <c r="AC23" i="27"/>
  <c r="AB23" i="27"/>
  <c r="AA23" i="27"/>
  <c r="Z23" i="27"/>
  <c r="Y23" i="27"/>
  <c r="X23" i="27"/>
  <c r="W23" i="27"/>
  <c r="V23" i="27"/>
  <c r="U23" i="27"/>
  <c r="T23" i="27"/>
  <c r="S23" i="27"/>
  <c r="R23" i="27"/>
  <c r="Q23" i="27"/>
  <c r="P23" i="27"/>
  <c r="O23" i="27"/>
  <c r="N23" i="27"/>
  <c r="M23" i="27"/>
  <c r="L23" i="27"/>
  <c r="K23" i="27"/>
  <c r="J23" i="27"/>
  <c r="I23" i="27"/>
  <c r="H23" i="27"/>
  <c r="G23" i="27"/>
  <c r="F23" i="27"/>
  <c r="E23" i="27"/>
  <c r="D23" i="27"/>
  <c r="C23" i="27"/>
  <c r="AP22" i="27"/>
  <c r="AO22" i="27"/>
  <c r="AN22" i="27"/>
  <c r="AM22" i="27"/>
  <c r="AL22" i="27"/>
  <c r="AK22" i="27"/>
  <c r="AJ22" i="27"/>
  <c r="AI22" i="27"/>
  <c r="AH22" i="27"/>
  <c r="AG22" i="27"/>
  <c r="AF22" i="27"/>
  <c r="AE22" i="27"/>
  <c r="AD22" i="27"/>
  <c r="AC22" i="27"/>
  <c r="AB22" i="27"/>
  <c r="AA22" i="27"/>
  <c r="Z22" i="27"/>
  <c r="Y22" i="27"/>
  <c r="X22" i="27"/>
  <c r="W22" i="27"/>
  <c r="V22" i="27"/>
  <c r="U22" i="27"/>
  <c r="T22" i="27"/>
  <c r="S22" i="27"/>
  <c r="R22" i="27"/>
  <c r="Q22" i="27"/>
  <c r="P22" i="27"/>
  <c r="O22" i="27"/>
  <c r="N22" i="27"/>
  <c r="M22" i="27"/>
  <c r="L22" i="27"/>
  <c r="K22" i="27"/>
  <c r="J22" i="27"/>
  <c r="I22" i="27"/>
  <c r="H22" i="27"/>
  <c r="G22" i="27"/>
  <c r="F22" i="27"/>
  <c r="E22" i="27"/>
  <c r="D22" i="27"/>
  <c r="C22" i="27"/>
  <c r="AP21" i="27"/>
  <c r="AO21" i="27"/>
  <c r="AN21" i="27"/>
  <c r="AM21" i="27"/>
  <c r="AL21" i="27"/>
  <c r="AK21" i="27"/>
  <c r="AJ21" i="27"/>
  <c r="AI21" i="27"/>
  <c r="AH21" i="27"/>
  <c r="AG21" i="27"/>
  <c r="AF21" i="27"/>
  <c r="AE21" i="27"/>
  <c r="AD21" i="27"/>
  <c r="AC21" i="27"/>
  <c r="AB21" i="27"/>
  <c r="AA21" i="27"/>
  <c r="Z21" i="27"/>
  <c r="Y21" i="27"/>
  <c r="X21" i="27"/>
  <c r="W21" i="27"/>
  <c r="V21" i="27"/>
  <c r="U21" i="27"/>
  <c r="T21" i="27"/>
  <c r="S21" i="27"/>
  <c r="R21" i="27"/>
  <c r="Q21" i="27"/>
  <c r="P21" i="27"/>
  <c r="O21" i="27"/>
  <c r="N21" i="27"/>
  <c r="M21" i="27"/>
  <c r="L21" i="27"/>
  <c r="K21" i="27"/>
  <c r="J21" i="27"/>
  <c r="I21" i="27"/>
  <c r="H21" i="27"/>
  <c r="G21" i="27"/>
  <c r="F21" i="27"/>
  <c r="E21" i="27"/>
  <c r="D21" i="27"/>
  <c r="C21" i="27"/>
  <c r="AP20" i="27"/>
  <c r="AO20" i="27"/>
  <c r="AN20" i="27"/>
  <c r="AM20" i="27"/>
  <c r="AL20" i="27"/>
  <c r="AK20" i="27"/>
  <c r="AJ20" i="27"/>
  <c r="AI20" i="27"/>
  <c r="AH20" i="27"/>
  <c r="AG20" i="27"/>
  <c r="AF20" i="27"/>
  <c r="AE20" i="27"/>
  <c r="AD20" i="27"/>
  <c r="AC20" i="27"/>
  <c r="AB20" i="27"/>
  <c r="AA20" i="27"/>
  <c r="Z20" i="27"/>
  <c r="Y20" i="27"/>
  <c r="X20" i="27"/>
  <c r="W20" i="27"/>
  <c r="V20" i="27"/>
  <c r="U20" i="27"/>
  <c r="T20" i="27"/>
  <c r="S20" i="27"/>
  <c r="R20" i="27"/>
  <c r="Q20" i="27"/>
  <c r="P20" i="27"/>
  <c r="O20" i="27"/>
  <c r="N20" i="27"/>
  <c r="M20" i="27"/>
  <c r="L20" i="27"/>
  <c r="K20" i="27"/>
  <c r="J20" i="27"/>
  <c r="I20" i="27"/>
  <c r="H20" i="27"/>
  <c r="G20" i="27"/>
  <c r="F20" i="27"/>
  <c r="E20" i="27"/>
  <c r="D20" i="27"/>
  <c r="C20" i="27"/>
  <c r="AP19" i="27"/>
  <c r="AO19" i="27"/>
  <c r="AN19" i="27"/>
  <c r="AM19" i="27"/>
  <c r="AL19" i="27"/>
  <c r="AK19" i="27"/>
  <c r="AJ19" i="27"/>
  <c r="AI19" i="27"/>
  <c r="AH19" i="27"/>
  <c r="AG19" i="27"/>
  <c r="AF19" i="27"/>
  <c r="AE19" i="27"/>
  <c r="AD19" i="27"/>
  <c r="AC19" i="27"/>
  <c r="AB19" i="27"/>
  <c r="AA19" i="27"/>
  <c r="Z19" i="27"/>
  <c r="Y19" i="27"/>
  <c r="X19" i="27"/>
  <c r="W19" i="27"/>
  <c r="V19" i="27"/>
  <c r="U19" i="27"/>
  <c r="T19" i="27"/>
  <c r="S19" i="27"/>
  <c r="R19" i="27"/>
  <c r="Q19" i="27"/>
  <c r="P19" i="27"/>
  <c r="O19" i="27"/>
  <c r="N19" i="27"/>
  <c r="M19" i="27"/>
  <c r="L19" i="27"/>
  <c r="K19" i="27"/>
  <c r="J19" i="27"/>
  <c r="I19" i="27"/>
  <c r="H19" i="27"/>
  <c r="G19" i="27"/>
  <c r="F19" i="27"/>
  <c r="E19" i="27"/>
  <c r="D19" i="27"/>
  <c r="C19" i="27"/>
  <c r="AP18" i="27"/>
  <c r="AO18" i="27"/>
  <c r="AN18" i="27"/>
  <c r="AM18" i="27"/>
  <c r="AL18" i="27"/>
  <c r="AK18" i="27"/>
  <c r="AJ18" i="27"/>
  <c r="AI18" i="27"/>
  <c r="AH18" i="27"/>
  <c r="AG18" i="27"/>
  <c r="AF18" i="27"/>
  <c r="AE18" i="27"/>
  <c r="AD18" i="27"/>
  <c r="AC18" i="27"/>
  <c r="AB18" i="27"/>
  <c r="AA18" i="27"/>
  <c r="Z18" i="27"/>
  <c r="Y18" i="27"/>
  <c r="X18" i="27"/>
  <c r="W18" i="27"/>
  <c r="V18" i="27"/>
  <c r="U18" i="27"/>
  <c r="T18" i="27"/>
  <c r="S18" i="27"/>
  <c r="R18" i="27"/>
  <c r="Q18" i="27"/>
  <c r="P18" i="27"/>
  <c r="O18" i="27"/>
  <c r="N18" i="27"/>
  <c r="M18" i="27"/>
  <c r="L18" i="27"/>
  <c r="K18" i="27"/>
  <c r="J18" i="27"/>
  <c r="I18" i="27"/>
  <c r="H18" i="27"/>
  <c r="G18" i="27"/>
  <c r="F18" i="27"/>
  <c r="E18" i="27"/>
  <c r="D18" i="27"/>
  <c r="C18" i="27"/>
  <c r="AP17" i="27"/>
  <c r="AO17" i="27"/>
  <c r="AN17" i="27"/>
  <c r="AM17" i="27"/>
  <c r="AL17" i="27"/>
  <c r="AK17" i="27"/>
  <c r="AJ17" i="27"/>
  <c r="AI17" i="27"/>
  <c r="AH17" i="27"/>
  <c r="AG17" i="27"/>
  <c r="AF17" i="27"/>
  <c r="AE17" i="27"/>
  <c r="AD17" i="27"/>
  <c r="AC17" i="27"/>
  <c r="AB17" i="27"/>
  <c r="AA17" i="27"/>
  <c r="Z17" i="27"/>
  <c r="Y17" i="27"/>
  <c r="X17" i="27"/>
  <c r="W17" i="27"/>
  <c r="V17" i="27"/>
  <c r="U17" i="27"/>
  <c r="T17" i="27"/>
  <c r="S17" i="27"/>
  <c r="R17" i="27"/>
  <c r="Q17" i="27"/>
  <c r="P17" i="27"/>
  <c r="O17" i="27"/>
  <c r="N17" i="27"/>
  <c r="M17" i="27"/>
  <c r="L17" i="27"/>
  <c r="K17" i="27"/>
  <c r="J17" i="27"/>
  <c r="I17" i="27"/>
  <c r="H17" i="27"/>
  <c r="G17" i="27"/>
  <c r="F17" i="27"/>
  <c r="E17" i="27"/>
  <c r="D17" i="27"/>
  <c r="C17" i="27"/>
  <c r="AP16" i="27"/>
  <c r="AO16" i="27"/>
  <c r="AN16" i="27"/>
  <c r="AM16" i="27"/>
  <c r="AL16" i="27"/>
  <c r="AK16" i="27"/>
  <c r="AJ16" i="27"/>
  <c r="AI16" i="27"/>
  <c r="AH16" i="27"/>
  <c r="AG16" i="27"/>
  <c r="AF16" i="27"/>
  <c r="AE16" i="27"/>
  <c r="AD16" i="27"/>
  <c r="AC16" i="27"/>
  <c r="AB16" i="27"/>
  <c r="AA16" i="27"/>
  <c r="Z16" i="27"/>
  <c r="Y16" i="27"/>
  <c r="X16" i="27"/>
  <c r="W16" i="27"/>
  <c r="V16" i="27"/>
  <c r="U16" i="27"/>
  <c r="T16" i="27"/>
  <c r="S16" i="27"/>
  <c r="R16" i="27"/>
  <c r="Q16" i="27"/>
  <c r="P16" i="27"/>
  <c r="O16" i="27"/>
  <c r="N16" i="27"/>
  <c r="M16" i="27"/>
  <c r="L16" i="27"/>
  <c r="K16" i="27"/>
  <c r="J16" i="27"/>
  <c r="I16" i="27"/>
  <c r="H16" i="27"/>
  <c r="G16" i="27"/>
  <c r="F16" i="27"/>
  <c r="E16" i="27"/>
  <c r="D16" i="27"/>
  <c r="C16" i="27"/>
  <c r="AP15" i="27"/>
  <c r="AO15" i="27"/>
  <c r="AN15" i="27"/>
  <c r="AM15" i="27"/>
  <c r="AL15" i="27"/>
  <c r="AK15" i="27"/>
  <c r="AJ15" i="27"/>
  <c r="AI15" i="27"/>
  <c r="AH15" i="27"/>
  <c r="AG15" i="27"/>
  <c r="AF15" i="27"/>
  <c r="AE15" i="27"/>
  <c r="AD15" i="27"/>
  <c r="AC15" i="27"/>
  <c r="AB15" i="27"/>
  <c r="AA15" i="27"/>
  <c r="Z15" i="27"/>
  <c r="Y15" i="27"/>
  <c r="X15" i="27"/>
  <c r="W15" i="27"/>
  <c r="V15" i="27"/>
  <c r="U15" i="27"/>
  <c r="T15" i="27"/>
  <c r="S15" i="27"/>
  <c r="R15" i="27"/>
  <c r="Q15" i="27"/>
  <c r="P15" i="27"/>
  <c r="O15" i="27"/>
  <c r="N15" i="27"/>
  <c r="M15" i="27"/>
  <c r="L15" i="27"/>
  <c r="K15" i="27"/>
  <c r="J15" i="27"/>
  <c r="I15" i="27"/>
  <c r="H15" i="27"/>
  <c r="G15" i="27"/>
  <c r="F15" i="27"/>
  <c r="E15" i="27"/>
  <c r="D15" i="27"/>
  <c r="C15" i="27"/>
  <c r="AP14" i="27"/>
  <c r="AO14" i="27"/>
  <c r="AN14" i="27"/>
  <c r="AM14" i="27"/>
  <c r="AL14" i="27"/>
  <c r="AK14" i="27"/>
  <c r="AJ14" i="27"/>
  <c r="AI14" i="27"/>
  <c r="AH14" i="27"/>
  <c r="AG14" i="27"/>
  <c r="AF14" i="27"/>
  <c r="AE14" i="27"/>
  <c r="AD14" i="27"/>
  <c r="AC14" i="27"/>
  <c r="AB14" i="27"/>
  <c r="AA14" i="27"/>
  <c r="Z14" i="27"/>
  <c r="Y14" i="27"/>
  <c r="X14" i="27"/>
  <c r="W14" i="27"/>
  <c r="V14" i="27"/>
  <c r="U14" i="27"/>
  <c r="T14" i="27"/>
  <c r="S14" i="27"/>
  <c r="R14" i="27"/>
  <c r="Q14" i="27"/>
  <c r="P14" i="27"/>
  <c r="O14" i="27"/>
  <c r="N14" i="27"/>
  <c r="M14" i="27"/>
  <c r="L14" i="27"/>
  <c r="K14" i="27"/>
  <c r="J14" i="27"/>
  <c r="I14" i="27"/>
  <c r="H14" i="27"/>
  <c r="G14" i="27"/>
  <c r="F14" i="27"/>
  <c r="E14" i="27"/>
  <c r="D14" i="27"/>
  <c r="C14" i="27"/>
  <c r="AP13" i="27"/>
  <c r="AO13" i="27"/>
  <c r="AN13" i="27"/>
  <c r="AM13" i="27"/>
  <c r="AL13" i="27"/>
  <c r="AK13" i="27"/>
  <c r="AJ13" i="27"/>
  <c r="AI13" i="27"/>
  <c r="AH13" i="27"/>
  <c r="AG13" i="27"/>
  <c r="AF13" i="27"/>
  <c r="AE13" i="27"/>
  <c r="AD13" i="27"/>
  <c r="AC13" i="27"/>
  <c r="AB13" i="27"/>
  <c r="AA13" i="27"/>
  <c r="Z13" i="27"/>
  <c r="Y13" i="27"/>
  <c r="X13" i="27"/>
  <c r="W13" i="27"/>
  <c r="V13" i="27"/>
  <c r="U13" i="27"/>
  <c r="T13" i="27"/>
  <c r="S13" i="27"/>
  <c r="R13" i="27"/>
  <c r="Q13" i="27"/>
  <c r="P13" i="27"/>
  <c r="O13" i="27"/>
  <c r="N13" i="27"/>
  <c r="M13" i="27"/>
  <c r="L13" i="27"/>
  <c r="K13" i="27"/>
  <c r="J13" i="27"/>
  <c r="I13" i="27"/>
  <c r="H13" i="27"/>
  <c r="G13" i="27"/>
  <c r="F13" i="27"/>
  <c r="E13" i="27"/>
  <c r="D13" i="27"/>
  <c r="C13" i="27"/>
  <c r="AP12" i="27"/>
  <c r="AO12" i="27"/>
  <c r="AN12" i="27"/>
  <c r="AM12" i="27"/>
  <c r="AL12" i="27"/>
  <c r="AK12" i="27"/>
  <c r="AJ12" i="27"/>
  <c r="AI12" i="27"/>
  <c r="AH12" i="27"/>
  <c r="AG12" i="27"/>
  <c r="AF12" i="27"/>
  <c r="AE12" i="27"/>
  <c r="AD12" i="27"/>
  <c r="AC12" i="27"/>
  <c r="AB12" i="27"/>
  <c r="AA12" i="27"/>
  <c r="Z12" i="27"/>
  <c r="Y12" i="27"/>
  <c r="X12" i="27"/>
  <c r="W12" i="27"/>
  <c r="V12" i="27"/>
  <c r="U12" i="27"/>
  <c r="T12" i="27"/>
  <c r="S12" i="27"/>
  <c r="R12" i="27"/>
  <c r="Q12" i="27"/>
  <c r="P12" i="27"/>
  <c r="O12" i="27"/>
  <c r="N12" i="27"/>
  <c r="M12" i="27"/>
  <c r="L12" i="27"/>
  <c r="K12" i="27"/>
  <c r="J12" i="27"/>
  <c r="I12" i="27"/>
  <c r="H12" i="27"/>
  <c r="G12" i="27"/>
  <c r="F12" i="27"/>
  <c r="E12" i="27"/>
  <c r="D12" i="27"/>
  <c r="C12" i="27"/>
  <c r="AP11" i="27"/>
  <c r="AO11" i="27"/>
  <c r="AN11" i="27"/>
  <c r="AM11" i="27"/>
  <c r="AL11" i="27"/>
  <c r="AK11" i="27"/>
  <c r="AJ11" i="27"/>
  <c r="AI11" i="27"/>
  <c r="AH11" i="27"/>
  <c r="AG11" i="27"/>
  <c r="AF11" i="27"/>
  <c r="AE11" i="27"/>
  <c r="AD11" i="27"/>
  <c r="AC11" i="27"/>
  <c r="AB11" i="27"/>
  <c r="AA11" i="27"/>
  <c r="Z11" i="27"/>
  <c r="Y11" i="27"/>
  <c r="X11" i="27"/>
  <c r="W11" i="27"/>
  <c r="V11" i="27"/>
  <c r="U11" i="27"/>
  <c r="T11" i="27"/>
  <c r="S11" i="27"/>
  <c r="R11" i="27"/>
  <c r="Q11" i="27"/>
  <c r="P11" i="27"/>
  <c r="O11" i="27"/>
  <c r="N11" i="27"/>
  <c r="M11" i="27"/>
  <c r="L11" i="27"/>
  <c r="K11" i="27"/>
  <c r="J11" i="27"/>
  <c r="I11" i="27"/>
  <c r="H11" i="27"/>
  <c r="G11" i="27"/>
  <c r="F11" i="27"/>
  <c r="E11" i="27"/>
  <c r="D11" i="27"/>
  <c r="C11" i="27"/>
  <c r="AP10" i="27"/>
  <c r="AO10" i="27"/>
  <c r="AN10" i="27"/>
  <c r="AM10" i="27"/>
  <c r="AL10" i="27"/>
  <c r="AK10" i="27"/>
  <c r="AJ10" i="27"/>
  <c r="AI10" i="27"/>
  <c r="AH10" i="27"/>
  <c r="AG10" i="27"/>
  <c r="AF10" i="27"/>
  <c r="AE10" i="27"/>
  <c r="AD10" i="27"/>
  <c r="AC10" i="27"/>
  <c r="AB10" i="27"/>
  <c r="AA10" i="27"/>
  <c r="Z10" i="27"/>
  <c r="Y10" i="27"/>
  <c r="X10" i="27"/>
  <c r="W10" i="27"/>
  <c r="V10" i="27"/>
  <c r="U10" i="27"/>
  <c r="T10" i="27"/>
  <c r="S10" i="27"/>
  <c r="R10" i="27"/>
  <c r="Q10" i="27"/>
  <c r="P10" i="27"/>
  <c r="O10" i="27"/>
  <c r="N10" i="27"/>
  <c r="M10" i="27"/>
  <c r="L10" i="27"/>
  <c r="K10" i="27"/>
  <c r="J10" i="27"/>
  <c r="I10" i="27"/>
  <c r="H10" i="27"/>
  <c r="G10" i="27"/>
  <c r="F10" i="27"/>
  <c r="E10" i="27"/>
  <c r="D10" i="27"/>
  <c r="C10" i="27"/>
  <c r="AP9" i="27"/>
  <c r="AO9" i="27"/>
  <c r="AN9" i="27"/>
  <c r="AM9" i="27"/>
  <c r="AL9" i="27"/>
  <c r="AK9" i="27"/>
  <c r="AJ9" i="27"/>
  <c r="AI9" i="27"/>
  <c r="AH9" i="27"/>
  <c r="AG9" i="27"/>
  <c r="AF9" i="27"/>
  <c r="AE9" i="27"/>
  <c r="AD9" i="27"/>
  <c r="AC9" i="27"/>
  <c r="AB9" i="27"/>
  <c r="AA9" i="27"/>
  <c r="Z9" i="27"/>
  <c r="Y9" i="27"/>
  <c r="X9" i="27"/>
  <c r="W9" i="27"/>
  <c r="V9" i="27"/>
  <c r="U9" i="27"/>
  <c r="T9" i="27"/>
  <c r="S9" i="27"/>
  <c r="R9" i="27"/>
  <c r="Q9" i="27"/>
  <c r="P9" i="27"/>
  <c r="O9" i="27"/>
  <c r="N9" i="27"/>
  <c r="M9" i="27"/>
  <c r="L9" i="27"/>
  <c r="K9" i="27"/>
  <c r="J9" i="27"/>
  <c r="I9" i="27"/>
  <c r="H9" i="27"/>
  <c r="G9" i="27"/>
  <c r="F9" i="27"/>
  <c r="E9" i="27"/>
  <c r="D9" i="27"/>
  <c r="C9" i="27"/>
  <c r="AP8" i="27"/>
  <c r="AO8" i="27"/>
  <c r="AN8" i="27"/>
  <c r="AM8" i="27"/>
  <c r="AL8" i="27"/>
  <c r="AK8" i="27"/>
  <c r="AJ8" i="27"/>
  <c r="AI8" i="27"/>
  <c r="AH8" i="27"/>
  <c r="AG8" i="27"/>
  <c r="AF8" i="27"/>
  <c r="AE8" i="27"/>
  <c r="AD8" i="27"/>
  <c r="AC8" i="27"/>
  <c r="AB8" i="27"/>
  <c r="AA8" i="27"/>
  <c r="Z8" i="27"/>
  <c r="Y8" i="27"/>
  <c r="X8" i="27"/>
  <c r="W8" i="27"/>
  <c r="V8" i="27"/>
  <c r="U8" i="27"/>
  <c r="T8" i="27"/>
  <c r="S8" i="27"/>
  <c r="R8" i="27"/>
  <c r="Q8" i="27"/>
  <c r="P8" i="27"/>
  <c r="O8" i="27"/>
  <c r="N8" i="27"/>
  <c r="M8" i="27"/>
  <c r="L8" i="27"/>
  <c r="K8" i="27"/>
  <c r="J8" i="27"/>
  <c r="I8" i="27"/>
  <c r="H8" i="27"/>
  <c r="G8" i="27"/>
  <c r="F8" i="27"/>
  <c r="E8" i="27"/>
  <c r="D8" i="27"/>
  <c r="C8" i="27"/>
  <c r="AP7" i="27"/>
  <c r="AO7" i="27"/>
  <c r="AN7" i="27"/>
  <c r="AM7" i="27"/>
  <c r="AL7" i="27"/>
  <c r="AK7" i="27"/>
  <c r="AJ7" i="27"/>
  <c r="AI7" i="27"/>
  <c r="AH7" i="27"/>
  <c r="AG7" i="27"/>
  <c r="AF7" i="27"/>
  <c r="AE7" i="27"/>
  <c r="AD7" i="27"/>
  <c r="AC7" i="27"/>
  <c r="AB7" i="27"/>
  <c r="AA7" i="27"/>
  <c r="Z7" i="27"/>
  <c r="Y7" i="27"/>
  <c r="X7" i="27"/>
  <c r="W7" i="27"/>
  <c r="V7" i="27"/>
  <c r="U7" i="27"/>
  <c r="T7" i="27"/>
  <c r="S7" i="27"/>
  <c r="R7" i="27"/>
  <c r="Q7" i="27"/>
  <c r="P7" i="27"/>
  <c r="O7" i="27"/>
  <c r="N7" i="27"/>
  <c r="M7" i="27"/>
  <c r="L7" i="27"/>
  <c r="K7" i="27"/>
  <c r="J7" i="27"/>
  <c r="I7" i="27"/>
  <c r="H7" i="27"/>
  <c r="G7" i="27"/>
  <c r="F7" i="27"/>
  <c r="E7" i="27"/>
  <c r="D7" i="27"/>
  <c r="C7" i="27"/>
  <c r="AP6" i="27"/>
  <c r="AO6" i="27"/>
  <c r="AN6" i="27"/>
  <c r="AM6" i="27"/>
  <c r="AL6" i="27"/>
  <c r="AK6" i="27"/>
  <c r="AJ6" i="27"/>
  <c r="AI6" i="27"/>
  <c r="AH6" i="27"/>
  <c r="AG6" i="27"/>
  <c r="AF6" i="27"/>
  <c r="AE6" i="27"/>
  <c r="AD6" i="27"/>
  <c r="AC6" i="27"/>
  <c r="AB6" i="27"/>
  <c r="AA6" i="27"/>
  <c r="Z6" i="27"/>
  <c r="Y6" i="27"/>
  <c r="X6" i="27"/>
  <c r="W6" i="27"/>
  <c r="V6" i="27"/>
  <c r="U6" i="27"/>
  <c r="T6" i="27"/>
  <c r="S6" i="27"/>
  <c r="R6" i="27"/>
  <c r="Q6" i="27"/>
  <c r="P6" i="27"/>
  <c r="O6" i="27"/>
  <c r="N6" i="27"/>
  <c r="M6" i="27"/>
  <c r="L6" i="27"/>
  <c r="K6" i="27"/>
  <c r="J6" i="27"/>
  <c r="I6" i="27"/>
  <c r="H6" i="27"/>
  <c r="G6" i="27"/>
  <c r="F6" i="27"/>
  <c r="E6" i="27"/>
  <c r="D6" i="27"/>
  <c r="C6" i="27"/>
  <c r="AP5" i="27"/>
  <c r="AO5" i="27"/>
  <c r="AN5" i="27"/>
  <c r="AM5" i="27"/>
  <c r="AL5" i="27"/>
  <c r="AK5" i="27"/>
  <c r="AJ5" i="27"/>
  <c r="AI5" i="27"/>
  <c r="AH5" i="27"/>
  <c r="AG5" i="27"/>
  <c r="AF5" i="27"/>
  <c r="AE5" i="27"/>
  <c r="AD5" i="27"/>
  <c r="AC5" i="27"/>
  <c r="AB5" i="27"/>
  <c r="AA5" i="27"/>
  <c r="Z5" i="27"/>
  <c r="Y5" i="27"/>
  <c r="X5" i="27"/>
  <c r="W5" i="27"/>
  <c r="V5" i="27"/>
  <c r="U5" i="27"/>
  <c r="T5" i="27"/>
  <c r="S5" i="27"/>
  <c r="R5" i="27"/>
  <c r="Q5" i="27"/>
  <c r="P5" i="27"/>
  <c r="O5" i="27"/>
  <c r="N5" i="27"/>
  <c r="M5" i="27"/>
  <c r="L5" i="27"/>
  <c r="K5" i="27"/>
  <c r="J5" i="27"/>
  <c r="I5" i="27"/>
  <c r="H5" i="27"/>
  <c r="G5" i="27"/>
  <c r="F5" i="27"/>
  <c r="E5" i="27"/>
  <c r="D5" i="27"/>
  <c r="C5" i="27"/>
  <c r="AP4" i="27"/>
  <c r="AO4" i="27"/>
  <c r="AN4" i="27"/>
  <c r="AM4" i="27"/>
  <c r="AL4" i="27"/>
  <c r="AK4" i="27"/>
  <c r="AJ4" i="27"/>
  <c r="AI4" i="27"/>
  <c r="AH4" i="27"/>
  <c r="AG4" i="27"/>
  <c r="AF4" i="27"/>
  <c r="AE4" i="27"/>
  <c r="AD4" i="27"/>
  <c r="AC4" i="27"/>
  <c r="AB4" i="27"/>
  <c r="AA4" i="27"/>
  <c r="Z4" i="27"/>
  <c r="Y4" i="27"/>
  <c r="X4" i="27"/>
  <c r="W4" i="27"/>
  <c r="V4" i="27"/>
  <c r="U4" i="27"/>
  <c r="T4" i="27"/>
  <c r="S4" i="27"/>
  <c r="R4" i="27"/>
  <c r="Q4" i="27"/>
  <c r="P4" i="27"/>
  <c r="O4" i="27"/>
  <c r="N4" i="27"/>
  <c r="M4" i="27"/>
  <c r="L4" i="27"/>
  <c r="K4" i="27"/>
  <c r="J4" i="27"/>
  <c r="I4" i="27"/>
  <c r="H4" i="27"/>
  <c r="G4" i="27"/>
  <c r="F4" i="27"/>
  <c r="E4" i="27"/>
  <c r="D4" i="27"/>
  <c r="C4" i="27"/>
  <c r="AP3" i="27"/>
  <c r="AO3" i="27"/>
  <c r="AN3" i="27"/>
  <c r="AM3" i="27"/>
  <c r="AL3" i="27"/>
  <c r="AK3" i="27"/>
  <c r="AJ3" i="27"/>
  <c r="AI3" i="27"/>
  <c r="AH3" i="27"/>
  <c r="AG3" i="27"/>
  <c r="AF3" i="27"/>
  <c r="AE3" i="27"/>
  <c r="AD3" i="27"/>
  <c r="AC3" i="27"/>
  <c r="AB3" i="27"/>
  <c r="AA3" i="27"/>
  <c r="Z3" i="27"/>
  <c r="Y3" i="27"/>
  <c r="X3" i="27"/>
  <c r="W3" i="27"/>
  <c r="V3" i="27"/>
  <c r="U3" i="27"/>
  <c r="T3" i="27"/>
  <c r="S3" i="27"/>
  <c r="R3" i="27"/>
  <c r="Q3" i="27"/>
  <c r="P3" i="27"/>
  <c r="O3" i="27"/>
  <c r="N3" i="27"/>
  <c r="M3" i="27"/>
  <c r="L3" i="27"/>
  <c r="K3" i="27"/>
  <c r="J3" i="27"/>
  <c r="I3" i="27"/>
  <c r="H3" i="27"/>
  <c r="G3" i="27"/>
  <c r="F3" i="27"/>
  <c r="E3" i="27"/>
  <c r="D3" i="27"/>
  <c r="C3" i="27"/>
  <c r="AP2" i="27"/>
  <c r="AO2" i="27"/>
  <c r="AN2" i="27"/>
  <c r="AM2" i="27"/>
  <c r="AL2" i="27"/>
  <c r="AK2" i="27"/>
  <c r="AJ2" i="27"/>
  <c r="AI2" i="27"/>
  <c r="AH2" i="27"/>
  <c r="AG2" i="27"/>
  <c r="AF2" i="27"/>
  <c r="AE2" i="27"/>
  <c r="AD2" i="27"/>
  <c r="AC2" i="27"/>
  <c r="AB2" i="27"/>
  <c r="AA2" i="27"/>
  <c r="Z2" i="27"/>
  <c r="Y2" i="27"/>
  <c r="X2" i="27"/>
  <c r="W2" i="27"/>
  <c r="V2" i="27"/>
  <c r="U2" i="27"/>
  <c r="T2" i="27"/>
  <c r="S2" i="27"/>
  <c r="R2" i="27"/>
  <c r="Q2" i="27"/>
  <c r="P2" i="27"/>
  <c r="O2" i="27"/>
  <c r="N2" i="27"/>
  <c r="M2" i="27"/>
  <c r="L2" i="27"/>
  <c r="K2" i="27"/>
  <c r="J2" i="27"/>
  <c r="I2" i="27"/>
  <c r="H2" i="27"/>
  <c r="G2" i="27"/>
  <c r="F2" i="27"/>
  <c r="E2" i="27"/>
  <c r="D2" i="27"/>
  <c r="C2" i="27"/>
  <c r="B24" i="27"/>
  <c r="B8" i="27"/>
  <c r="B2" i="27"/>
  <c r="B31" i="27" s="1"/>
  <c r="A2" i="27"/>
  <c r="A31" i="27" s="1"/>
  <c r="BS49" i="26"/>
  <c r="BL49" i="26"/>
  <c r="BR47" i="26"/>
  <c r="BP47" i="26"/>
  <c r="BH47" i="26"/>
  <c r="BF47" i="26"/>
  <c r="BD47" i="26"/>
  <c r="BB47" i="26"/>
  <c r="AZ47" i="26"/>
  <c r="AX47" i="26"/>
  <c r="AV47" i="26"/>
  <c r="AT47" i="26"/>
  <c r="AR47" i="26"/>
  <c r="AP47" i="26"/>
  <c r="AN47" i="26"/>
  <c r="AL47" i="26"/>
  <c r="AJ47" i="26"/>
  <c r="AH47" i="26"/>
  <c r="AF47" i="26"/>
  <c r="AD47" i="26"/>
  <c r="AB47" i="26"/>
  <c r="Z47" i="26"/>
  <c r="X47" i="26"/>
  <c r="V47" i="26"/>
  <c r="T47" i="26"/>
  <c r="R47" i="26"/>
  <c r="P47" i="26"/>
  <c r="N47" i="26"/>
  <c r="L47" i="26"/>
  <c r="J47" i="26"/>
  <c r="H47" i="26"/>
  <c r="F47" i="26"/>
  <c r="D47" i="26"/>
  <c r="B47" i="26"/>
  <c r="BM47" i="26" s="1"/>
  <c r="BN47" i="26" s="1"/>
  <c r="BW46" i="26"/>
  <c r="BU46" i="26"/>
  <c r="BS46" i="26"/>
  <c r="BM46" i="26"/>
  <c r="BN46" i="26" s="1"/>
  <c r="BL46" i="26"/>
  <c r="BI46" i="26"/>
  <c r="BG46" i="26"/>
  <c r="BE46" i="26"/>
  <c r="BC46" i="26"/>
  <c r="BA46" i="26"/>
  <c r="AY46" i="26"/>
  <c r="AW46" i="26"/>
  <c r="AU46" i="26"/>
  <c r="AS46" i="26"/>
  <c r="AQ46" i="26"/>
  <c r="AO46" i="26"/>
  <c r="AM46" i="26"/>
  <c r="AK46" i="26"/>
  <c r="AI46" i="26"/>
  <c r="AG46" i="26"/>
  <c r="AE46" i="26"/>
  <c r="AC46" i="26"/>
  <c r="AA46" i="26"/>
  <c r="Y46" i="26"/>
  <c r="W46" i="26"/>
  <c r="U46" i="26"/>
  <c r="S46" i="26"/>
  <c r="Q46" i="26"/>
  <c r="O46" i="26"/>
  <c r="BT46" i="26" s="1"/>
  <c r="M46" i="26"/>
  <c r="K46" i="26"/>
  <c r="I46" i="26"/>
  <c r="G46" i="26"/>
  <c r="E46" i="26"/>
  <c r="C46" i="26"/>
  <c r="BX46" i="26" s="1"/>
  <c r="BW45" i="26"/>
  <c r="BU45" i="26"/>
  <c r="BS45" i="26"/>
  <c r="BM45" i="26"/>
  <c r="BN45" i="26" s="1"/>
  <c r="BL45" i="26"/>
  <c r="BI45" i="26"/>
  <c r="BG45" i="26"/>
  <c r="BE45" i="26"/>
  <c r="BC45" i="26"/>
  <c r="BA45" i="26"/>
  <c r="AY45" i="26"/>
  <c r="AW45" i="26"/>
  <c r="AU45" i="26"/>
  <c r="AS45" i="26"/>
  <c r="AQ45" i="26"/>
  <c r="AO45" i="26"/>
  <c r="AM45" i="26"/>
  <c r="AK45" i="26"/>
  <c r="AI45" i="26"/>
  <c r="AG45" i="26"/>
  <c r="AE45" i="26"/>
  <c r="AC45" i="26"/>
  <c r="AA45" i="26"/>
  <c r="Y45" i="26"/>
  <c r="W45" i="26"/>
  <c r="U45" i="26"/>
  <c r="S45" i="26"/>
  <c r="Q45" i="26"/>
  <c r="O45" i="26"/>
  <c r="M45" i="26"/>
  <c r="K45" i="26"/>
  <c r="I45" i="26"/>
  <c r="G45" i="26"/>
  <c r="E45" i="26"/>
  <c r="C45" i="26"/>
  <c r="BT45" i="26" s="1"/>
  <c r="BL44" i="26"/>
  <c r="BR43" i="26"/>
  <c r="BP43" i="26"/>
  <c r="BH43" i="26"/>
  <c r="BF43" i="26"/>
  <c r="BD43" i="26"/>
  <c r="BB43" i="26"/>
  <c r="AZ43" i="26"/>
  <c r="AX43" i="26"/>
  <c r="AV43" i="26"/>
  <c r="AT43" i="26"/>
  <c r="AR43" i="26"/>
  <c r="AP43" i="26"/>
  <c r="AN43" i="26"/>
  <c r="AL43" i="26"/>
  <c r="AJ43" i="26"/>
  <c r="AH43" i="26"/>
  <c r="AF43" i="26"/>
  <c r="AD43" i="26"/>
  <c r="AB43" i="26"/>
  <c r="Z43" i="26"/>
  <c r="X43" i="26"/>
  <c r="V43" i="26"/>
  <c r="T43" i="26"/>
  <c r="R43" i="26"/>
  <c r="P43" i="26"/>
  <c r="N43" i="26"/>
  <c r="L43" i="26"/>
  <c r="J43" i="26"/>
  <c r="H43" i="26"/>
  <c r="F43" i="26"/>
  <c r="D43" i="26"/>
  <c r="B43" i="26"/>
  <c r="BW43" i="26" s="1"/>
  <c r="BX42" i="26"/>
  <c r="BW42" i="26"/>
  <c r="BU42" i="26"/>
  <c r="BS42" i="26"/>
  <c r="BM42" i="26"/>
  <c r="BN42" i="26" s="1"/>
  <c r="BL42" i="26"/>
  <c r="BI42" i="26"/>
  <c r="BG42" i="26"/>
  <c r="BE42" i="26"/>
  <c r="BC42" i="26"/>
  <c r="BA42" i="26"/>
  <c r="AY42" i="26"/>
  <c r="AW42" i="26"/>
  <c r="AU42" i="26"/>
  <c r="AS42" i="26"/>
  <c r="AQ42" i="26"/>
  <c r="AO42" i="26"/>
  <c r="AM42" i="26"/>
  <c r="AK42" i="26"/>
  <c r="AI42" i="26"/>
  <c r="AG42" i="26"/>
  <c r="AE42" i="26"/>
  <c r="AC42" i="26"/>
  <c r="AA42" i="26"/>
  <c r="Y42" i="26"/>
  <c r="W42" i="26"/>
  <c r="U42" i="26"/>
  <c r="S42" i="26"/>
  <c r="Q42" i="26"/>
  <c r="O42" i="26"/>
  <c r="M42" i="26"/>
  <c r="K42" i="26"/>
  <c r="BR42" i="26" s="1"/>
  <c r="I42" i="26"/>
  <c r="G42" i="26"/>
  <c r="BP42" i="26" s="1"/>
  <c r="BQ42" i="26" s="1"/>
  <c r="E42" i="26"/>
  <c r="C42" i="26"/>
  <c r="BV42" i="26" s="1"/>
  <c r="BW41" i="26"/>
  <c r="BU41" i="26"/>
  <c r="BS41" i="26"/>
  <c r="BM41" i="26"/>
  <c r="BN41" i="26" s="1"/>
  <c r="BL41" i="26"/>
  <c r="BI41" i="26"/>
  <c r="BG41" i="26"/>
  <c r="BE41" i="26"/>
  <c r="BC41" i="26"/>
  <c r="BA41" i="26"/>
  <c r="AY41" i="26"/>
  <c r="AW41" i="26"/>
  <c r="AU41" i="26"/>
  <c r="AS41" i="26"/>
  <c r="AQ41" i="26"/>
  <c r="AO41" i="26"/>
  <c r="AM41" i="26"/>
  <c r="AK41" i="26"/>
  <c r="AI41" i="26"/>
  <c r="AG41" i="26"/>
  <c r="AE41" i="26"/>
  <c r="AC41" i="26"/>
  <c r="AA41" i="26"/>
  <c r="Y41" i="26"/>
  <c r="W41" i="26"/>
  <c r="U41" i="26"/>
  <c r="S41" i="26"/>
  <c r="Q41" i="26"/>
  <c r="O41" i="26"/>
  <c r="M41" i="26"/>
  <c r="K41" i="26"/>
  <c r="I41" i="26"/>
  <c r="G41" i="26"/>
  <c r="E41" i="26"/>
  <c r="C41" i="26"/>
  <c r="BR41" i="26" s="1"/>
  <c r="BL40" i="26"/>
  <c r="BR39" i="26"/>
  <c r="BP39" i="26"/>
  <c r="BH39" i="26"/>
  <c r="BF39" i="26"/>
  <c r="BD39" i="26"/>
  <c r="BB39" i="26"/>
  <c r="AZ39" i="26"/>
  <c r="AX39" i="26"/>
  <c r="AV39" i="26"/>
  <c r="AT39" i="26"/>
  <c r="AR39" i="26"/>
  <c r="AP39" i="26"/>
  <c r="AN39" i="26"/>
  <c r="AL39" i="26"/>
  <c r="AJ39" i="26"/>
  <c r="AH39" i="26"/>
  <c r="AF39" i="26"/>
  <c r="AD39" i="26"/>
  <c r="AB39" i="26"/>
  <c r="Z39" i="26"/>
  <c r="X39" i="26"/>
  <c r="V39" i="26"/>
  <c r="T39" i="26"/>
  <c r="R39" i="26"/>
  <c r="P39" i="26"/>
  <c r="BM39" i="26" s="1"/>
  <c r="BN39" i="26" s="1"/>
  <c r="N39" i="26"/>
  <c r="L39" i="26"/>
  <c r="J39" i="26"/>
  <c r="H39" i="26"/>
  <c r="F39" i="26"/>
  <c r="D39" i="26"/>
  <c r="B39" i="26"/>
  <c r="BS39" i="26" s="1"/>
  <c r="BX38" i="26"/>
  <c r="BW38" i="26"/>
  <c r="BU38" i="26"/>
  <c r="BS38" i="26"/>
  <c r="BP38" i="26"/>
  <c r="BQ38" i="26" s="1"/>
  <c r="BN38" i="26"/>
  <c r="BM38" i="26"/>
  <c r="BL38" i="26"/>
  <c r="BI38" i="26"/>
  <c r="BG38" i="26"/>
  <c r="BE38" i="26"/>
  <c r="BC38" i="26"/>
  <c r="BA38" i="26"/>
  <c r="AY38" i="26"/>
  <c r="AW38" i="26"/>
  <c r="AU38" i="26"/>
  <c r="AS38" i="26"/>
  <c r="AQ38" i="26"/>
  <c r="AO38" i="26"/>
  <c r="AM38" i="26"/>
  <c r="AK38" i="26"/>
  <c r="AI38" i="26"/>
  <c r="AG38" i="26"/>
  <c r="AE38" i="26"/>
  <c r="AC38" i="26"/>
  <c r="AA38" i="26"/>
  <c r="Y38" i="26"/>
  <c r="W38" i="26"/>
  <c r="U38" i="26"/>
  <c r="S38" i="26"/>
  <c r="Q38" i="26"/>
  <c r="O38" i="26"/>
  <c r="M38" i="26"/>
  <c r="K38" i="26"/>
  <c r="I38" i="26"/>
  <c r="G38" i="26"/>
  <c r="E38" i="26"/>
  <c r="C38" i="26"/>
  <c r="BT38" i="26" s="1"/>
  <c r="BW37" i="26"/>
  <c r="BU37" i="26"/>
  <c r="BS37" i="26"/>
  <c r="BN37" i="26"/>
  <c r="BM37" i="26"/>
  <c r="BL37" i="26"/>
  <c r="BI37" i="26"/>
  <c r="BG37" i="26"/>
  <c r="BE37" i="26"/>
  <c r="BC37" i="26"/>
  <c r="BA37" i="26"/>
  <c r="AY37" i="26"/>
  <c r="AW37" i="26"/>
  <c r="AU37" i="26"/>
  <c r="AS37" i="26"/>
  <c r="AQ37" i="26"/>
  <c r="AO37" i="26"/>
  <c r="AM37" i="26"/>
  <c r="AK37" i="26"/>
  <c r="AI37" i="26"/>
  <c r="AG37" i="26"/>
  <c r="AE37" i="26"/>
  <c r="AC37" i="26"/>
  <c r="AA37" i="26"/>
  <c r="Y37" i="26"/>
  <c r="W37" i="26"/>
  <c r="U37" i="26"/>
  <c r="S37" i="26"/>
  <c r="Q37" i="26"/>
  <c r="O37" i="26"/>
  <c r="M37" i="26"/>
  <c r="K37" i="26"/>
  <c r="I37" i="26"/>
  <c r="G37" i="26"/>
  <c r="E37" i="26"/>
  <c r="C37" i="26"/>
  <c r="BX37" i="26" s="1"/>
  <c r="BL36" i="26"/>
  <c r="BR35" i="26"/>
  <c r="BP35" i="26"/>
  <c r="BH35" i="26"/>
  <c r="BF35" i="26"/>
  <c r="BD35" i="26"/>
  <c r="BB35" i="26"/>
  <c r="AZ35" i="26"/>
  <c r="AX35" i="26"/>
  <c r="AV35" i="26"/>
  <c r="AT35" i="26"/>
  <c r="AR35" i="26"/>
  <c r="AP35" i="26"/>
  <c r="AN35" i="26"/>
  <c r="AL35" i="26"/>
  <c r="AJ35" i="26"/>
  <c r="AH35" i="26"/>
  <c r="AF35" i="26"/>
  <c r="AD35" i="26"/>
  <c r="AB35" i="26"/>
  <c r="Z35" i="26"/>
  <c r="X35" i="26"/>
  <c r="V35" i="26"/>
  <c r="T35" i="26"/>
  <c r="R35" i="26"/>
  <c r="P35" i="26"/>
  <c r="N35" i="26"/>
  <c r="L35" i="26"/>
  <c r="BU35" i="26" s="1"/>
  <c r="J35" i="26"/>
  <c r="H35" i="26"/>
  <c r="F35" i="26"/>
  <c r="D35" i="26"/>
  <c r="B35" i="26"/>
  <c r="BW34" i="26"/>
  <c r="BV34" i="26"/>
  <c r="BU34" i="26"/>
  <c r="BS34" i="26"/>
  <c r="BN34" i="26"/>
  <c r="BM34" i="26"/>
  <c r="BL34" i="26"/>
  <c r="BI34" i="26"/>
  <c r="BG34" i="26"/>
  <c r="BE34" i="26"/>
  <c r="BC34" i="26"/>
  <c r="BA34" i="26"/>
  <c r="AY34" i="26"/>
  <c r="AW34" i="26"/>
  <c r="AU34" i="26"/>
  <c r="AS34" i="26"/>
  <c r="AQ34" i="26"/>
  <c r="AO34" i="26"/>
  <c r="AM34" i="26"/>
  <c r="AK34" i="26"/>
  <c r="AI34" i="26"/>
  <c r="AG34" i="26"/>
  <c r="AE34" i="26"/>
  <c r="AC34" i="26"/>
  <c r="AA34" i="26"/>
  <c r="Y34" i="26"/>
  <c r="W34" i="26"/>
  <c r="U34" i="26"/>
  <c r="S34" i="26"/>
  <c r="Q34" i="26"/>
  <c r="O34" i="26"/>
  <c r="M34" i="26"/>
  <c r="K34" i="26"/>
  <c r="I34" i="26"/>
  <c r="G34" i="26"/>
  <c r="E34" i="26"/>
  <c r="C34" i="26"/>
  <c r="BR34" i="26" s="1"/>
  <c r="BW33" i="26"/>
  <c r="BU33" i="26"/>
  <c r="BS33" i="26"/>
  <c r="BM33" i="26"/>
  <c r="BN33" i="26" s="1"/>
  <c r="BL33" i="26"/>
  <c r="BI33" i="26"/>
  <c r="BG33" i="26"/>
  <c r="BE33" i="26"/>
  <c r="BC33" i="26"/>
  <c r="BA33" i="26"/>
  <c r="AY33" i="26"/>
  <c r="AW33" i="26"/>
  <c r="AU33" i="26"/>
  <c r="AS33" i="26"/>
  <c r="AQ33" i="26"/>
  <c r="AO33" i="26"/>
  <c r="AM33" i="26"/>
  <c r="AK33" i="26"/>
  <c r="AI33" i="26"/>
  <c r="AG33" i="26"/>
  <c r="AE33" i="26"/>
  <c r="AC33" i="26"/>
  <c r="AA33" i="26"/>
  <c r="Y33" i="26"/>
  <c r="W33" i="26"/>
  <c r="U33" i="26"/>
  <c r="S33" i="26"/>
  <c r="Q33" i="26"/>
  <c r="O33" i="26"/>
  <c r="M33" i="26"/>
  <c r="K33" i="26"/>
  <c r="I33" i="26"/>
  <c r="G33" i="26"/>
  <c r="E33" i="26"/>
  <c r="C33" i="26"/>
  <c r="BV33" i="26" s="1"/>
  <c r="BL32" i="26"/>
  <c r="BW31" i="26"/>
  <c r="BU31" i="26"/>
  <c r="BS31" i="26"/>
  <c r="BM31" i="26"/>
  <c r="BN31" i="26" s="1"/>
  <c r="BL31" i="26"/>
  <c r="BI31" i="26"/>
  <c r="BG31" i="26"/>
  <c r="BE31" i="26"/>
  <c r="BC31" i="26"/>
  <c r="BA31" i="26"/>
  <c r="AY31" i="26"/>
  <c r="AW31" i="26"/>
  <c r="AU31" i="26"/>
  <c r="AS31" i="26"/>
  <c r="AQ31" i="26"/>
  <c r="AO31" i="26"/>
  <c r="AM31" i="26"/>
  <c r="AK31" i="26"/>
  <c r="AI31" i="26"/>
  <c r="AG31" i="26"/>
  <c r="AE31" i="26"/>
  <c r="AC31" i="26"/>
  <c r="AA31" i="26"/>
  <c r="Y31" i="26"/>
  <c r="W31" i="26"/>
  <c r="U31" i="26"/>
  <c r="S31" i="26"/>
  <c r="Q31" i="26"/>
  <c r="O31" i="26"/>
  <c r="M31" i="26"/>
  <c r="K31" i="26"/>
  <c r="I31" i="26"/>
  <c r="G31" i="26"/>
  <c r="E31" i="26"/>
  <c r="BP31" i="26" s="1"/>
  <c r="BQ31" i="26" s="1"/>
  <c r="C31" i="26"/>
  <c r="BR31" i="26" s="1"/>
  <c r="BW30" i="26"/>
  <c r="BU30" i="26"/>
  <c r="BS30" i="26"/>
  <c r="BR30" i="26"/>
  <c r="BP30" i="26"/>
  <c r="BN30" i="26"/>
  <c r="BM30" i="26"/>
  <c r="BL30" i="26"/>
  <c r="BW29" i="26"/>
  <c r="BU29" i="26"/>
  <c r="BS29" i="26"/>
  <c r="BM29" i="26"/>
  <c r="BN29" i="26" s="1"/>
  <c r="BL29" i="26"/>
  <c r="BI29" i="26"/>
  <c r="BG29" i="26"/>
  <c r="BE29" i="26"/>
  <c r="BC29" i="26"/>
  <c r="BA29" i="26"/>
  <c r="AY29" i="26"/>
  <c r="AW29" i="26"/>
  <c r="AU29" i="26"/>
  <c r="AS29" i="26"/>
  <c r="AQ29" i="26"/>
  <c r="AO29" i="26"/>
  <c r="AM29" i="26"/>
  <c r="AK29" i="26"/>
  <c r="AI29" i="26"/>
  <c r="AG29" i="26"/>
  <c r="AE29" i="26"/>
  <c r="AC29" i="26"/>
  <c r="AA29" i="26"/>
  <c r="Y29" i="26"/>
  <c r="W29" i="26"/>
  <c r="U29" i="26"/>
  <c r="S29" i="26"/>
  <c r="Q29" i="26"/>
  <c r="O29" i="26"/>
  <c r="M29" i="26"/>
  <c r="K29" i="26"/>
  <c r="I29" i="26"/>
  <c r="G29" i="26"/>
  <c r="E29" i="26"/>
  <c r="C29" i="26"/>
  <c r="BV29" i="26" s="1"/>
  <c r="BW28" i="26"/>
  <c r="BU28" i="26"/>
  <c r="BS28" i="26"/>
  <c r="BN28" i="26"/>
  <c r="BM28" i="26"/>
  <c r="BL28" i="26"/>
  <c r="BI28" i="26"/>
  <c r="BG28" i="26"/>
  <c r="BE28" i="26"/>
  <c r="BC28" i="26"/>
  <c r="BA28" i="26"/>
  <c r="AY28" i="26"/>
  <c r="AW28" i="26"/>
  <c r="AU28" i="26"/>
  <c r="AS28" i="26"/>
  <c r="AQ28" i="26"/>
  <c r="AO28" i="26"/>
  <c r="AM28" i="26"/>
  <c r="AK28" i="26"/>
  <c r="AI28" i="26"/>
  <c r="AG28" i="26"/>
  <c r="AE28" i="26"/>
  <c r="AC28" i="26"/>
  <c r="AA28" i="26"/>
  <c r="Y28" i="26"/>
  <c r="W28" i="26"/>
  <c r="U28" i="26"/>
  <c r="S28" i="26"/>
  <c r="Q28" i="26"/>
  <c r="O28" i="26"/>
  <c r="BT28" i="26" s="1"/>
  <c r="M28" i="26"/>
  <c r="K28" i="26"/>
  <c r="I28" i="26"/>
  <c r="G28" i="26"/>
  <c r="E28" i="26"/>
  <c r="C28" i="26"/>
  <c r="BX28" i="26" s="1"/>
  <c r="BW27" i="26"/>
  <c r="BU27" i="26"/>
  <c r="BS27" i="26"/>
  <c r="BM27" i="26"/>
  <c r="BN27" i="26" s="1"/>
  <c r="BL27" i="26"/>
  <c r="BI27" i="26"/>
  <c r="BG27" i="26"/>
  <c r="BE27" i="26"/>
  <c r="BC27" i="26"/>
  <c r="BA27" i="26"/>
  <c r="AY27" i="26"/>
  <c r="AW27" i="26"/>
  <c r="AU27" i="26"/>
  <c r="AS27" i="26"/>
  <c r="AQ27" i="26"/>
  <c r="AO27" i="26"/>
  <c r="AM27" i="26"/>
  <c r="AK27" i="26"/>
  <c r="AI27" i="26"/>
  <c r="AG27" i="26"/>
  <c r="AE27" i="26"/>
  <c r="AC27" i="26"/>
  <c r="AA27" i="26"/>
  <c r="Y27" i="26"/>
  <c r="W27" i="26"/>
  <c r="U27" i="26"/>
  <c r="S27" i="26"/>
  <c r="Q27" i="26"/>
  <c r="O27" i="26"/>
  <c r="M27" i="26"/>
  <c r="K27" i="26"/>
  <c r="I27" i="26"/>
  <c r="G27" i="26"/>
  <c r="E27" i="26"/>
  <c r="C27" i="26"/>
  <c r="BT27" i="26" s="1"/>
  <c r="BW26" i="26"/>
  <c r="BU26" i="26"/>
  <c r="BS26" i="26"/>
  <c r="BM26" i="26"/>
  <c r="BN26" i="26" s="1"/>
  <c r="BL26" i="26"/>
  <c r="BI26" i="26"/>
  <c r="BG26" i="26"/>
  <c r="BE26" i="26"/>
  <c r="BC26" i="26"/>
  <c r="BA26" i="26"/>
  <c r="AY26" i="26"/>
  <c r="AW26" i="26"/>
  <c r="AU26" i="26"/>
  <c r="AS26" i="26"/>
  <c r="AQ26" i="26"/>
  <c r="AO26" i="26"/>
  <c r="AM26" i="26"/>
  <c r="AK26" i="26"/>
  <c r="AI26" i="26"/>
  <c r="AG26" i="26"/>
  <c r="AE26" i="26"/>
  <c r="AC26" i="26"/>
  <c r="AA26" i="26"/>
  <c r="Y26" i="26"/>
  <c r="W26" i="26"/>
  <c r="U26" i="26"/>
  <c r="S26" i="26"/>
  <c r="Q26" i="26"/>
  <c r="O26" i="26"/>
  <c r="M26" i="26"/>
  <c r="K26" i="26"/>
  <c r="BR26" i="26" s="1"/>
  <c r="I26" i="26"/>
  <c r="G26" i="26"/>
  <c r="E26" i="26"/>
  <c r="C26" i="26"/>
  <c r="BV26" i="26" s="1"/>
  <c r="BW25" i="26"/>
  <c r="BU25" i="26"/>
  <c r="BS25" i="26"/>
  <c r="BM25" i="26"/>
  <c r="BN25" i="26" s="1"/>
  <c r="BL25" i="26"/>
  <c r="BI25" i="26"/>
  <c r="BG25" i="26"/>
  <c r="BE25" i="26"/>
  <c r="BC25" i="26"/>
  <c r="BA25" i="26"/>
  <c r="AY25" i="26"/>
  <c r="AW25" i="26"/>
  <c r="AU25" i="26"/>
  <c r="AS25" i="26"/>
  <c r="AQ25" i="26"/>
  <c r="AO25" i="26"/>
  <c r="AM25" i="26"/>
  <c r="AK25" i="26"/>
  <c r="AI25" i="26"/>
  <c r="AG25" i="26"/>
  <c r="AE25" i="26"/>
  <c r="AC25" i="26"/>
  <c r="AA25" i="26"/>
  <c r="Y25" i="26"/>
  <c r="W25" i="26"/>
  <c r="U25" i="26"/>
  <c r="S25" i="26"/>
  <c r="Q25" i="26"/>
  <c r="O25" i="26"/>
  <c r="M25" i="26"/>
  <c r="K25" i="26"/>
  <c r="I25" i="26"/>
  <c r="G25" i="26"/>
  <c r="E25" i="26"/>
  <c r="C25" i="26"/>
  <c r="BR25" i="26" s="1"/>
  <c r="BX24" i="26"/>
  <c r="BW24" i="26"/>
  <c r="BU24" i="26"/>
  <c r="BS24" i="26"/>
  <c r="BN24" i="26"/>
  <c r="BM24" i="26"/>
  <c r="BL24" i="26"/>
  <c r="BI24" i="26"/>
  <c r="BG24" i="26"/>
  <c r="BE24" i="26"/>
  <c r="BC24" i="26"/>
  <c r="BA24" i="26"/>
  <c r="AY24" i="26"/>
  <c r="AW24" i="26"/>
  <c r="AU24" i="26"/>
  <c r="AS24" i="26"/>
  <c r="AQ24" i="26"/>
  <c r="AO24" i="26"/>
  <c r="AM24" i="26"/>
  <c r="AK24" i="26"/>
  <c r="AI24" i="26"/>
  <c r="AG24" i="26"/>
  <c r="AE24" i="26"/>
  <c r="AC24" i="26"/>
  <c r="AA24" i="26"/>
  <c r="Y24" i="26"/>
  <c r="W24" i="26"/>
  <c r="U24" i="26"/>
  <c r="S24" i="26"/>
  <c r="Q24" i="26"/>
  <c r="O24" i="26"/>
  <c r="M24" i="26"/>
  <c r="K24" i="26"/>
  <c r="I24" i="26"/>
  <c r="G24" i="26"/>
  <c r="BP24" i="26" s="1"/>
  <c r="BQ24" i="26" s="1"/>
  <c r="E24" i="26"/>
  <c r="C24" i="26"/>
  <c r="BT24" i="26" s="1"/>
  <c r="BW23" i="26"/>
  <c r="BU23" i="26"/>
  <c r="BS23" i="26"/>
  <c r="BM23" i="26"/>
  <c r="BN23" i="26" s="1"/>
  <c r="BL23" i="26"/>
  <c r="BI23" i="26"/>
  <c r="BG23" i="26"/>
  <c r="BE23" i="26"/>
  <c r="BC23" i="26"/>
  <c r="BA23" i="26"/>
  <c r="AY23" i="26"/>
  <c r="AW23" i="26"/>
  <c r="AU23" i="26"/>
  <c r="AS23" i="26"/>
  <c r="AQ23" i="26"/>
  <c r="AO23" i="26"/>
  <c r="AM23" i="26"/>
  <c r="AK23" i="26"/>
  <c r="AI23" i="26"/>
  <c r="AG23" i="26"/>
  <c r="AE23" i="26"/>
  <c r="AC23" i="26"/>
  <c r="AA23" i="26"/>
  <c r="Y23" i="26"/>
  <c r="W23" i="26"/>
  <c r="U23" i="26"/>
  <c r="S23" i="26"/>
  <c r="Q23" i="26"/>
  <c r="O23" i="26"/>
  <c r="M23" i="26"/>
  <c r="K23" i="26"/>
  <c r="I23" i="26"/>
  <c r="G23" i="26"/>
  <c r="E23" i="26"/>
  <c r="C23" i="26"/>
  <c r="BX23" i="26" s="1"/>
  <c r="BW22" i="26"/>
  <c r="BU22" i="26"/>
  <c r="BS22" i="26"/>
  <c r="BN22" i="26"/>
  <c r="BM22" i="26"/>
  <c r="BL22" i="26"/>
  <c r="BI22" i="26"/>
  <c r="BG22" i="26"/>
  <c r="BE22" i="26"/>
  <c r="BC22" i="26"/>
  <c r="BA22" i="26"/>
  <c r="AY22" i="26"/>
  <c r="AW22" i="26"/>
  <c r="AU22" i="26"/>
  <c r="AS22" i="26"/>
  <c r="AQ22" i="26"/>
  <c r="AO22" i="26"/>
  <c r="AM22" i="26"/>
  <c r="AK22" i="26"/>
  <c r="AI22" i="26"/>
  <c r="AG22" i="26"/>
  <c r="AE22" i="26"/>
  <c r="AC22" i="26"/>
  <c r="AA22" i="26"/>
  <c r="Y22" i="26"/>
  <c r="W22" i="26"/>
  <c r="U22" i="26"/>
  <c r="S22" i="26"/>
  <c r="Q22" i="26"/>
  <c r="O22" i="26"/>
  <c r="M22" i="26"/>
  <c r="K22" i="26"/>
  <c r="I22" i="26"/>
  <c r="G22" i="26"/>
  <c r="E22" i="26"/>
  <c r="C22" i="26"/>
  <c r="BR22" i="26" s="1"/>
  <c r="BW21" i="26"/>
  <c r="BU21" i="26"/>
  <c r="BS21" i="26"/>
  <c r="BN21" i="26"/>
  <c r="BM21" i="26"/>
  <c r="BL21" i="26"/>
  <c r="BI21" i="26"/>
  <c r="BG21" i="26"/>
  <c r="BE21" i="26"/>
  <c r="BC21" i="26"/>
  <c r="BA21" i="26"/>
  <c r="AY21" i="26"/>
  <c r="AW21" i="26"/>
  <c r="AU21" i="26"/>
  <c r="AS21" i="26"/>
  <c r="AQ21" i="26"/>
  <c r="AO21" i="26"/>
  <c r="AM21" i="26"/>
  <c r="AK21" i="26"/>
  <c r="AI21" i="26"/>
  <c r="AG21" i="26"/>
  <c r="AE21" i="26"/>
  <c r="AC21" i="26"/>
  <c r="AA21" i="26"/>
  <c r="Y21" i="26"/>
  <c r="W21" i="26"/>
  <c r="U21" i="26"/>
  <c r="S21" i="26"/>
  <c r="Q21" i="26"/>
  <c r="O21" i="26"/>
  <c r="M21" i="26"/>
  <c r="K21" i="26"/>
  <c r="I21" i="26"/>
  <c r="G21" i="26"/>
  <c r="E21" i="26"/>
  <c r="C21" i="26"/>
  <c r="BV21" i="26" s="1"/>
  <c r="BW20" i="26"/>
  <c r="BU20" i="26"/>
  <c r="BS20" i="26"/>
  <c r="BN20" i="26"/>
  <c r="BM20" i="26"/>
  <c r="BL20" i="26"/>
  <c r="BI20" i="26"/>
  <c r="BG20" i="26"/>
  <c r="BE20" i="26"/>
  <c r="BC20" i="26"/>
  <c r="BA20" i="26"/>
  <c r="AY20" i="26"/>
  <c r="AW20" i="26"/>
  <c r="AU20" i="26"/>
  <c r="AS20" i="26"/>
  <c r="AQ20" i="26"/>
  <c r="AO20" i="26"/>
  <c r="AM20" i="26"/>
  <c r="AK20" i="26"/>
  <c r="AI20" i="26"/>
  <c r="AG20" i="26"/>
  <c r="AE20" i="26"/>
  <c r="AC20" i="26"/>
  <c r="AA20" i="26"/>
  <c r="Y20" i="26"/>
  <c r="W20" i="26"/>
  <c r="U20" i="26"/>
  <c r="S20" i="26"/>
  <c r="Q20" i="26"/>
  <c r="O20" i="26"/>
  <c r="BT20" i="26" s="1"/>
  <c r="M20" i="26"/>
  <c r="K20" i="26"/>
  <c r="I20" i="26"/>
  <c r="G20" i="26"/>
  <c r="E20" i="26"/>
  <c r="C20" i="26"/>
  <c r="BX20" i="26" s="1"/>
  <c r="BW19" i="26"/>
  <c r="BU19" i="26"/>
  <c r="BS19" i="26"/>
  <c r="BM19" i="26"/>
  <c r="BN19" i="26" s="1"/>
  <c r="BL19" i="26"/>
  <c r="BI19" i="26"/>
  <c r="BG19" i="26"/>
  <c r="BE19" i="26"/>
  <c r="BC19" i="26"/>
  <c r="BA19" i="26"/>
  <c r="AY19" i="26"/>
  <c r="AW19" i="26"/>
  <c r="AU19" i="26"/>
  <c r="AS19" i="26"/>
  <c r="AQ19" i="26"/>
  <c r="AO19" i="26"/>
  <c r="AM19" i="26"/>
  <c r="AK19" i="26"/>
  <c r="AI19" i="26"/>
  <c r="AG19" i="26"/>
  <c r="AE19" i="26"/>
  <c r="AC19" i="26"/>
  <c r="AA19" i="26"/>
  <c r="Y19" i="26"/>
  <c r="W19" i="26"/>
  <c r="U19" i="26"/>
  <c r="S19" i="26"/>
  <c r="Q19" i="26"/>
  <c r="O19" i="26"/>
  <c r="M19" i="26"/>
  <c r="K19" i="26"/>
  <c r="I19" i="26"/>
  <c r="G19" i="26"/>
  <c r="E19" i="26"/>
  <c r="C19" i="26"/>
  <c r="BT19" i="26" s="1"/>
  <c r="BW18" i="26"/>
  <c r="BU18" i="26"/>
  <c r="BS18" i="26"/>
  <c r="BM18" i="26"/>
  <c r="BN18" i="26" s="1"/>
  <c r="BL18" i="26"/>
  <c r="BI18" i="26"/>
  <c r="BG18" i="26"/>
  <c r="BE18" i="26"/>
  <c r="BC18" i="26"/>
  <c r="BA18" i="26"/>
  <c r="AY18" i="26"/>
  <c r="AW18" i="26"/>
  <c r="AU18" i="26"/>
  <c r="AS18" i="26"/>
  <c r="AQ18" i="26"/>
  <c r="AO18" i="26"/>
  <c r="AM18" i="26"/>
  <c r="AK18" i="26"/>
  <c r="AI18" i="26"/>
  <c r="AG18" i="26"/>
  <c r="AE18" i="26"/>
  <c r="AC18" i="26"/>
  <c r="AA18" i="26"/>
  <c r="Y18" i="26"/>
  <c r="W18" i="26"/>
  <c r="U18" i="26"/>
  <c r="S18" i="26"/>
  <c r="Q18" i="26"/>
  <c r="O18" i="26"/>
  <c r="M18" i="26"/>
  <c r="K18" i="26"/>
  <c r="BR18" i="26" s="1"/>
  <c r="I18" i="26"/>
  <c r="G18" i="26"/>
  <c r="E18" i="26"/>
  <c r="C18" i="26"/>
  <c r="BV18" i="26" s="1"/>
  <c r="BW17" i="26"/>
  <c r="BU17" i="26"/>
  <c r="BS17" i="26"/>
  <c r="BM17" i="26"/>
  <c r="BN17" i="26" s="1"/>
  <c r="BL17" i="26"/>
  <c r="BI17" i="26"/>
  <c r="BG17" i="26"/>
  <c r="BE17" i="26"/>
  <c r="BC17" i="26"/>
  <c r="BA17" i="26"/>
  <c r="AY17" i="26"/>
  <c r="AW17" i="26"/>
  <c r="AU17" i="26"/>
  <c r="AS17" i="26"/>
  <c r="AQ17" i="26"/>
  <c r="AO17" i="26"/>
  <c r="AM17" i="26"/>
  <c r="AK17" i="26"/>
  <c r="AI17" i="26"/>
  <c r="AG17" i="26"/>
  <c r="AE17" i="26"/>
  <c r="AC17" i="26"/>
  <c r="AA17" i="26"/>
  <c r="Y17" i="26"/>
  <c r="W17" i="26"/>
  <c r="U17" i="26"/>
  <c r="S17" i="26"/>
  <c r="Q17" i="26"/>
  <c r="O17" i="26"/>
  <c r="M17" i="26"/>
  <c r="K17" i="26"/>
  <c r="I17" i="26"/>
  <c r="G17" i="26"/>
  <c r="E17" i="26"/>
  <c r="C17" i="26"/>
  <c r="BR17" i="26" s="1"/>
  <c r="BX16" i="26"/>
  <c r="BW16" i="26"/>
  <c r="BU16" i="26"/>
  <c r="BS16" i="26"/>
  <c r="BM16" i="26"/>
  <c r="BN16" i="26" s="1"/>
  <c r="BL16" i="26"/>
  <c r="BI16" i="26"/>
  <c r="BG16" i="26"/>
  <c r="BE16" i="26"/>
  <c r="BC16" i="26"/>
  <c r="BA16" i="26"/>
  <c r="AY16" i="26"/>
  <c r="AW16" i="26"/>
  <c r="AU16" i="26"/>
  <c r="AS16" i="26"/>
  <c r="AQ16" i="26"/>
  <c r="AO16" i="26"/>
  <c r="AM16" i="26"/>
  <c r="AK16" i="26"/>
  <c r="AI16" i="26"/>
  <c r="AG16" i="26"/>
  <c r="AE16" i="26"/>
  <c r="AC16" i="26"/>
  <c r="AA16" i="26"/>
  <c r="Y16" i="26"/>
  <c r="W16" i="26"/>
  <c r="U16" i="26"/>
  <c r="S16" i="26"/>
  <c r="Q16" i="26"/>
  <c r="O16" i="26"/>
  <c r="M16" i="26"/>
  <c r="K16" i="26"/>
  <c r="I16" i="26"/>
  <c r="G16" i="26"/>
  <c r="BP16" i="26" s="1"/>
  <c r="BQ16" i="26" s="1"/>
  <c r="E16" i="26"/>
  <c r="C16" i="26"/>
  <c r="BT16" i="26" s="1"/>
  <c r="BW15" i="26"/>
  <c r="BU15" i="26"/>
  <c r="BS15" i="26"/>
  <c r="BM15" i="26"/>
  <c r="BN15" i="26" s="1"/>
  <c r="BL15" i="26"/>
  <c r="BI15" i="26"/>
  <c r="BG15" i="26"/>
  <c r="BE15" i="26"/>
  <c r="BC15" i="26"/>
  <c r="BA15" i="26"/>
  <c r="AY15" i="26"/>
  <c r="AW15" i="26"/>
  <c r="AU15" i="26"/>
  <c r="AS15" i="26"/>
  <c r="AQ15" i="26"/>
  <c r="AO15" i="26"/>
  <c r="AM15" i="26"/>
  <c r="AK15" i="26"/>
  <c r="AI15" i="26"/>
  <c r="AG15" i="26"/>
  <c r="AE15" i="26"/>
  <c r="AC15" i="26"/>
  <c r="AA15" i="26"/>
  <c r="Y15" i="26"/>
  <c r="W15" i="26"/>
  <c r="U15" i="26"/>
  <c r="S15" i="26"/>
  <c r="Q15" i="26"/>
  <c r="O15" i="26"/>
  <c r="M15" i="26"/>
  <c r="K15" i="26"/>
  <c r="I15" i="26"/>
  <c r="G15" i="26"/>
  <c r="E15" i="26"/>
  <c r="C15" i="26"/>
  <c r="BX15" i="26" s="1"/>
  <c r="BW14" i="26"/>
  <c r="BU14" i="26"/>
  <c r="BS14" i="26"/>
  <c r="BN14" i="26"/>
  <c r="BM14" i="26"/>
  <c r="BL14" i="26"/>
  <c r="BI14" i="26"/>
  <c r="BG14" i="26"/>
  <c r="BE14" i="26"/>
  <c r="BC14" i="26"/>
  <c r="BA14" i="26"/>
  <c r="AY14" i="26"/>
  <c r="AW14" i="26"/>
  <c r="AU14" i="26"/>
  <c r="AS14" i="26"/>
  <c r="AQ14" i="26"/>
  <c r="AO14" i="26"/>
  <c r="AM14" i="26"/>
  <c r="AK14" i="26"/>
  <c r="AI14" i="26"/>
  <c r="AG14" i="26"/>
  <c r="AE14" i="26"/>
  <c r="AC14" i="26"/>
  <c r="AA14" i="26"/>
  <c r="Y14" i="26"/>
  <c r="W14" i="26"/>
  <c r="U14" i="26"/>
  <c r="S14" i="26"/>
  <c r="Q14" i="26"/>
  <c r="O14" i="26"/>
  <c r="M14" i="26"/>
  <c r="K14" i="26"/>
  <c r="I14" i="26"/>
  <c r="G14" i="26"/>
  <c r="E14" i="26"/>
  <c r="C14" i="26"/>
  <c r="BR14" i="26" s="1"/>
  <c r="BL13" i="26"/>
  <c r="BR12" i="26"/>
  <c r="BP12" i="26"/>
  <c r="BH12" i="26"/>
  <c r="BF12" i="26"/>
  <c r="BD12" i="26"/>
  <c r="BB12" i="26"/>
  <c r="AZ12" i="26"/>
  <c r="AX12" i="26"/>
  <c r="AV12" i="26"/>
  <c r="AT12" i="26"/>
  <c r="AR12" i="26"/>
  <c r="AP12" i="26"/>
  <c r="AN12" i="26"/>
  <c r="AL12" i="26"/>
  <c r="AJ12" i="26"/>
  <c r="AH12" i="26"/>
  <c r="AF12" i="26"/>
  <c r="AD12" i="26"/>
  <c r="AB12" i="26"/>
  <c r="Z12" i="26"/>
  <c r="X12" i="26"/>
  <c r="V12" i="26"/>
  <c r="T12" i="26"/>
  <c r="R12" i="26"/>
  <c r="P12" i="26"/>
  <c r="N12" i="26"/>
  <c r="L12" i="26"/>
  <c r="J12" i="26"/>
  <c r="H12" i="26"/>
  <c r="F12" i="26"/>
  <c r="D12" i="26"/>
  <c r="B12" i="26"/>
  <c r="BU12" i="26" s="1"/>
  <c r="BR11" i="26"/>
  <c r="BP11" i="26"/>
  <c r="BM11" i="26"/>
  <c r="BN11" i="26" s="1"/>
  <c r="BH11" i="26"/>
  <c r="BF11" i="26"/>
  <c r="BD11" i="26"/>
  <c r="BB11" i="26"/>
  <c r="AZ11" i="26"/>
  <c r="AX11" i="26"/>
  <c r="AV11" i="26"/>
  <c r="AT11" i="26"/>
  <c r="AR11" i="26"/>
  <c r="AP11" i="26"/>
  <c r="AN11" i="26"/>
  <c r="AL11" i="26"/>
  <c r="AJ11" i="26"/>
  <c r="AH11" i="26"/>
  <c r="AF11" i="26"/>
  <c r="AD11" i="26"/>
  <c r="AB11" i="26"/>
  <c r="Z11" i="26"/>
  <c r="X11" i="26"/>
  <c r="V11" i="26"/>
  <c r="T11" i="26"/>
  <c r="R11" i="26"/>
  <c r="P11" i="26"/>
  <c r="N11" i="26"/>
  <c r="L11" i="26"/>
  <c r="J11" i="26"/>
  <c r="H11" i="26"/>
  <c r="F11" i="26"/>
  <c r="D11" i="26"/>
  <c r="B11" i="26"/>
  <c r="BS11" i="26" s="1"/>
  <c r="BX10" i="26"/>
  <c r="BW10" i="26"/>
  <c r="BU10" i="26"/>
  <c r="BS10" i="26"/>
  <c r="BM10" i="26"/>
  <c r="BN10" i="26" s="1"/>
  <c r="BL10" i="26"/>
  <c r="BI10" i="26"/>
  <c r="BG10" i="26"/>
  <c r="BE10" i="26"/>
  <c r="BC10" i="26"/>
  <c r="BA10" i="26"/>
  <c r="AY10" i="26"/>
  <c r="AW10" i="26"/>
  <c r="AU10" i="26"/>
  <c r="AS10" i="26"/>
  <c r="AQ10" i="26"/>
  <c r="AO10" i="26"/>
  <c r="AM10" i="26"/>
  <c r="AK10" i="26"/>
  <c r="AI10" i="26"/>
  <c r="AG10" i="26"/>
  <c r="AE10" i="26"/>
  <c r="AC10" i="26"/>
  <c r="AA10" i="26"/>
  <c r="Y10" i="26"/>
  <c r="W10" i="26"/>
  <c r="U10" i="26"/>
  <c r="S10" i="26"/>
  <c r="Q10" i="26"/>
  <c r="O10" i="26"/>
  <c r="M10" i="26"/>
  <c r="K10" i="26"/>
  <c r="I10" i="26"/>
  <c r="G10" i="26"/>
  <c r="BR10" i="26" s="1"/>
  <c r="E10" i="26"/>
  <c r="C10" i="26"/>
  <c r="BT10" i="26" s="1"/>
  <c r="BW9" i="26"/>
  <c r="BU9" i="26"/>
  <c r="BS9" i="26"/>
  <c r="BM9" i="26"/>
  <c r="BN9" i="26" s="1"/>
  <c r="BL9" i="26"/>
  <c r="BI9" i="26"/>
  <c r="BG9" i="26"/>
  <c r="BE9" i="26"/>
  <c r="BC9" i="26"/>
  <c r="BA9" i="26"/>
  <c r="AY9" i="26"/>
  <c r="AW9" i="26"/>
  <c r="AU9" i="26"/>
  <c r="AS9" i="26"/>
  <c r="AQ9" i="26"/>
  <c r="AO9" i="26"/>
  <c r="AM9" i="26"/>
  <c r="AK9" i="26"/>
  <c r="AI9" i="26"/>
  <c r="AG9" i="26"/>
  <c r="AE9" i="26"/>
  <c r="AC9" i="26"/>
  <c r="AA9" i="26"/>
  <c r="Y9" i="26"/>
  <c r="W9" i="26"/>
  <c r="U9" i="26"/>
  <c r="S9" i="26"/>
  <c r="Q9" i="26"/>
  <c r="O9" i="26"/>
  <c r="M9" i="26"/>
  <c r="K9" i="26"/>
  <c r="I9" i="26"/>
  <c r="G9" i="26"/>
  <c r="E9" i="26"/>
  <c r="C9" i="26"/>
  <c r="BX9" i="26" s="1"/>
  <c r="BW8" i="26"/>
  <c r="BU8" i="26"/>
  <c r="BS8" i="26"/>
  <c r="BN8" i="26"/>
  <c r="BM8" i="26"/>
  <c r="BL8" i="26"/>
  <c r="BI8" i="26"/>
  <c r="BG8" i="26"/>
  <c r="BE8" i="26"/>
  <c r="BC8" i="26"/>
  <c r="BA8" i="26"/>
  <c r="AY8" i="26"/>
  <c r="AW8" i="26"/>
  <c r="AU8" i="26"/>
  <c r="AS8" i="26"/>
  <c r="AQ8" i="26"/>
  <c r="AO8" i="26"/>
  <c r="AM8" i="26"/>
  <c r="AK8" i="26"/>
  <c r="AI8" i="26"/>
  <c r="AG8" i="26"/>
  <c r="AE8" i="26"/>
  <c r="AC8" i="26"/>
  <c r="AA8" i="26"/>
  <c r="Y8" i="26"/>
  <c r="W8" i="26"/>
  <c r="U8" i="26"/>
  <c r="S8" i="26"/>
  <c r="Q8" i="26"/>
  <c r="O8" i="26"/>
  <c r="M8" i="26"/>
  <c r="K8" i="26"/>
  <c r="I8" i="26"/>
  <c r="G8" i="26"/>
  <c r="E8" i="26"/>
  <c r="C8" i="26"/>
  <c r="BR8" i="26" s="1"/>
  <c r="BW7" i="26"/>
  <c r="BU7" i="26"/>
  <c r="BS7" i="26"/>
  <c r="BM7" i="26"/>
  <c r="BN7" i="26" s="1"/>
  <c r="BL7" i="26"/>
  <c r="BI7" i="26"/>
  <c r="BG7" i="26"/>
  <c r="BE7" i="26"/>
  <c r="BC7" i="26"/>
  <c r="BA7" i="26"/>
  <c r="AY7" i="26"/>
  <c r="AW7" i="26"/>
  <c r="AU7" i="26"/>
  <c r="AS7" i="26"/>
  <c r="AQ7" i="26"/>
  <c r="AO7" i="26"/>
  <c r="AM7" i="26"/>
  <c r="AK7" i="26"/>
  <c r="AI7" i="26"/>
  <c r="AG7" i="26"/>
  <c r="AE7" i="26"/>
  <c r="AC7" i="26"/>
  <c r="AA7" i="26"/>
  <c r="Y7" i="26"/>
  <c r="W7" i="26"/>
  <c r="U7" i="26"/>
  <c r="S7" i="26"/>
  <c r="Q7" i="26"/>
  <c r="O7" i="26"/>
  <c r="M7" i="26"/>
  <c r="K7" i="26"/>
  <c r="I7" i="26"/>
  <c r="G7" i="26"/>
  <c r="E7" i="26"/>
  <c r="C7" i="26"/>
  <c r="BV7" i="26" s="1"/>
  <c r="BW6" i="26"/>
  <c r="BU6" i="26"/>
  <c r="BS6" i="26"/>
  <c r="BN6" i="26"/>
  <c r="BM6" i="26"/>
  <c r="BL6" i="26"/>
  <c r="BI6" i="26"/>
  <c r="BG6" i="26"/>
  <c r="BE6" i="26"/>
  <c r="BC6" i="26"/>
  <c r="BA6" i="26"/>
  <c r="AY6" i="26"/>
  <c r="AW6" i="26"/>
  <c r="AU6" i="26"/>
  <c r="AS6" i="26"/>
  <c r="AQ6" i="26"/>
  <c r="AO6" i="26"/>
  <c r="AM6" i="26"/>
  <c r="AK6" i="26"/>
  <c r="AI6" i="26"/>
  <c r="AG6" i="26"/>
  <c r="AE6" i="26"/>
  <c r="AC6" i="26"/>
  <c r="AA6" i="26"/>
  <c r="Y6" i="26"/>
  <c r="W6" i="26"/>
  <c r="U6" i="26"/>
  <c r="S6" i="26"/>
  <c r="Q6" i="26"/>
  <c r="O6" i="26"/>
  <c r="BT6" i="26" s="1"/>
  <c r="M6" i="26"/>
  <c r="K6" i="26"/>
  <c r="I6" i="26"/>
  <c r="G6" i="26"/>
  <c r="E6" i="26"/>
  <c r="C6" i="26"/>
  <c r="BX6" i="26" s="1"/>
  <c r="BL5" i="26"/>
  <c r="BW4" i="26"/>
  <c r="BU4" i="26"/>
  <c r="BS4" i="26"/>
  <c r="BR4" i="26"/>
  <c r="BP4" i="26"/>
  <c r="BN4" i="26"/>
  <c r="BM4" i="26"/>
  <c r="BL4" i="26"/>
  <c r="BW3" i="26"/>
  <c r="BU3" i="26"/>
  <c r="BS3" i="26"/>
  <c r="BM3" i="26"/>
  <c r="BN3" i="26" s="1"/>
  <c r="BL3" i="26"/>
  <c r="BI3" i="26"/>
  <c r="BG3" i="26"/>
  <c r="BE3" i="26"/>
  <c r="BC3" i="26"/>
  <c r="BA3" i="26"/>
  <c r="AY3" i="26"/>
  <c r="AW3" i="26"/>
  <c r="AU3" i="26"/>
  <c r="AS3" i="26"/>
  <c r="AQ3" i="26"/>
  <c r="AO3" i="26"/>
  <c r="AM3" i="26"/>
  <c r="AK3" i="26"/>
  <c r="AI3" i="26"/>
  <c r="AG3" i="26"/>
  <c r="AE3" i="26"/>
  <c r="AC3" i="26"/>
  <c r="AA3" i="26"/>
  <c r="Y3" i="26"/>
  <c r="W3" i="26"/>
  <c r="U3" i="26"/>
  <c r="S3" i="26"/>
  <c r="Q3" i="26"/>
  <c r="O3" i="26"/>
  <c r="M3" i="26"/>
  <c r="K3" i="26"/>
  <c r="I3" i="26"/>
  <c r="G3" i="26"/>
  <c r="E3" i="26"/>
  <c r="C3" i="26"/>
  <c r="BV3" i="26" s="1"/>
  <c r="B2" i="12"/>
  <c r="B2" i="14" s="1"/>
  <c r="A2" i="12"/>
  <c r="A2" i="14" s="1"/>
  <c r="BS11" i="29" l="1"/>
  <c r="BV3" i="29"/>
  <c r="BP22" i="29"/>
  <c r="BQ22" i="29" s="1"/>
  <c r="BV21" i="29"/>
  <c r="BT14" i="29"/>
  <c r="BR13" i="29"/>
  <c r="J2" i="31"/>
  <c r="BV30" i="29"/>
  <c r="BR30" i="29"/>
  <c r="BT33" i="29"/>
  <c r="V2" i="31"/>
  <c r="BU35" i="29"/>
  <c r="AD7" i="30"/>
  <c r="M2" i="31"/>
  <c r="P2" i="31"/>
  <c r="BM11" i="29"/>
  <c r="BN11" i="29" s="1"/>
  <c r="BT15" i="29"/>
  <c r="BV18" i="29"/>
  <c r="O2" i="31"/>
  <c r="BT26" i="29"/>
  <c r="S2" i="31"/>
  <c r="BR26" i="29"/>
  <c r="S6" i="31"/>
  <c r="BP33" i="29"/>
  <c r="BQ33" i="29" s="1"/>
  <c r="V3" i="31"/>
  <c r="D2" i="31"/>
  <c r="Q2" i="31"/>
  <c r="BL23" i="29"/>
  <c r="U7" i="30"/>
  <c r="R2" i="31"/>
  <c r="G2" i="31"/>
  <c r="K3" i="31"/>
  <c r="BV6" i="29"/>
  <c r="E2" i="31"/>
  <c r="BV7" i="29"/>
  <c r="F2" i="31"/>
  <c r="BS27" i="29"/>
  <c r="BO27" i="29"/>
  <c r="BP10" i="29"/>
  <c r="BQ10" i="29" s="1"/>
  <c r="I4" i="31"/>
  <c r="BP13" i="29"/>
  <c r="BQ13" i="29" s="1"/>
  <c r="J3" i="31"/>
  <c r="BV17" i="29"/>
  <c r="N2" i="31"/>
  <c r="BT17" i="29"/>
  <c r="N6" i="31"/>
  <c r="BR29" i="29"/>
  <c r="K3" i="30"/>
  <c r="BT6" i="29"/>
  <c r="E8" i="31"/>
  <c r="BT3" i="29"/>
  <c r="BT7" i="29"/>
  <c r="F5" i="31"/>
  <c r="BV10" i="29"/>
  <c r="I2" i="31"/>
  <c r="BO11" i="29"/>
  <c r="BV14" i="29"/>
  <c r="W2" i="31"/>
  <c r="BM35" i="29"/>
  <c r="BN35" i="29" s="1"/>
  <c r="BO35" i="29"/>
  <c r="AD2" i="30"/>
  <c r="K2" i="30"/>
  <c r="X2" i="30"/>
  <c r="H2" i="31"/>
  <c r="L2" i="31"/>
  <c r="U2" i="31"/>
  <c r="U6" i="31"/>
  <c r="L8" i="31"/>
  <c r="BP26" i="29"/>
  <c r="BQ26" i="29" s="1"/>
  <c r="BT30" i="29"/>
  <c r="BO23" i="29"/>
  <c r="BT25" i="29"/>
  <c r="BO31" i="29"/>
  <c r="BS35" i="29"/>
  <c r="AD5" i="30"/>
  <c r="S4" i="31"/>
  <c r="B16" i="28"/>
  <c r="B28" i="27"/>
  <c r="B4" i="27"/>
  <c r="B7" i="28"/>
  <c r="B23" i="28"/>
  <c r="B24" i="28"/>
  <c r="B31" i="28"/>
  <c r="A3" i="12"/>
  <c r="B12" i="27"/>
  <c r="B3" i="28"/>
  <c r="B11" i="28"/>
  <c r="B19" i="28"/>
  <c r="B27" i="28"/>
  <c r="B20" i="27"/>
  <c r="B4" i="28"/>
  <c r="B12" i="28"/>
  <c r="B20" i="28"/>
  <c r="B28" i="28"/>
  <c r="B5" i="28"/>
  <c r="B9" i="28"/>
  <c r="B13" i="28"/>
  <c r="B17" i="28"/>
  <c r="B21" i="28"/>
  <c r="B25" i="28"/>
  <c r="B29" i="28"/>
  <c r="B16" i="27"/>
  <c r="B2" i="28"/>
  <c r="B6" i="28"/>
  <c r="B10" i="28"/>
  <c r="B14" i="28"/>
  <c r="B18" i="28"/>
  <c r="B22" i="28"/>
  <c r="B26" i="28"/>
  <c r="B30" i="28"/>
  <c r="A8" i="28"/>
  <c r="A2" i="28"/>
  <c r="A4" i="28"/>
  <c r="A6" i="28"/>
  <c r="A10" i="28"/>
  <c r="A12" i="28"/>
  <c r="A14" i="28"/>
  <c r="A16" i="28"/>
  <c r="A18" i="28"/>
  <c r="A20" i="28"/>
  <c r="A22" i="28"/>
  <c r="A24" i="28"/>
  <c r="A26" i="28"/>
  <c r="A28" i="28"/>
  <c r="A30" i="28"/>
  <c r="A3" i="28"/>
  <c r="A5" i="28"/>
  <c r="A7" i="28"/>
  <c r="A9" i="28"/>
  <c r="A11" i="28"/>
  <c r="A13" i="28"/>
  <c r="A15" i="28"/>
  <c r="A17" i="28"/>
  <c r="A19" i="28"/>
  <c r="A21" i="28"/>
  <c r="A23" i="28"/>
  <c r="A25" i="28"/>
  <c r="A27" i="28"/>
  <c r="A29" i="28"/>
  <c r="A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R15" i="29"/>
  <c r="BP17" i="29"/>
  <c r="BQ17" i="29" s="1"/>
  <c r="BT22" i="29"/>
  <c r="BV26" i="29"/>
  <c r="BU27" i="29"/>
  <c r="BP30" i="29"/>
  <c r="BQ30" i="29" s="1"/>
  <c r="BM31" i="29"/>
  <c r="BN31" i="29" s="1"/>
  <c r="BR34" i="29"/>
  <c r="BM23" i="29"/>
  <c r="BN23" i="29" s="1"/>
  <c r="BV34" i="29"/>
  <c r="BP3" i="29"/>
  <c r="BQ3" i="29" s="1"/>
  <c r="BP7" i="29"/>
  <c r="BQ7" i="29" s="1"/>
  <c r="BR9" i="29"/>
  <c r="BL11" i="29"/>
  <c r="BT13" i="29"/>
  <c r="BR16" i="29"/>
  <c r="BP18" i="29"/>
  <c r="BQ18" i="29" s="1"/>
  <c r="BP21" i="29"/>
  <c r="BQ21" i="29" s="1"/>
  <c r="BS23" i="29"/>
  <c r="BR25" i="29"/>
  <c r="BL27" i="29"/>
  <c r="BT29" i="29"/>
  <c r="BV33" i="29"/>
  <c r="BR17" i="29"/>
  <c r="BV22" i="29"/>
  <c r="BU23" i="29"/>
  <c r="BM27" i="29"/>
  <c r="BN27" i="29" s="1"/>
  <c r="BT34" i="29"/>
  <c r="BR3" i="29"/>
  <c r="BR7" i="29"/>
  <c r="BT9" i="29"/>
  <c r="BV13" i="29"/>
  <c r="BP14" i="29"/>
  <c r="BQ14" i="29" s="1"/>
  <c r="BT16" i="29"/>
  <c r="BR18" i="29"/>
  <c r="BR21" i="29"/>
  <c r="BV29" i="29"/>
  <c r="BV9" i="29"/>
  <c r="BR14" i="29"/>
  <c r="BV16" i="29"/>
  <c r="BT18" i="29"/>
  <c r="BT21" i="29"/>
  <c r="BV25" i="29"/>
  <c r="BP29" i="29"/>
  <c r="BQ29" i="29" s="1"/>
  <c r="BS31" i="29"/>
  <c r="BR33" i="29"/>
  <c r="BL35" i="29"/>
  <c r="BV8" i="29"/>
  <c r="BR10" i="29"/>
  <c r="BV15" i="29"/>
  <c r="BP6" i="29"/>
  <c r="BQ6" i="29" s="1"/>
  <c r="BR8" i="29"/>
  <c r="BT10" i="29"/>
  <c r="BP15" i="29"/>
  <c r="BQ15" i="29" s="1"/>
  <c r="BR22" i="29"/>
  <c r="BU31" i="29"/>
  <c r="BP34" i="29"/>
  <c r="BQ34" i="29" s="1"/>
  <c r="BP9" i="29"/>
  <c r="BQ9" i="29" s="1"/>
  <c r="BP16" i="29"/>
  <c r="BQ16" i="29" s="1"/>
  <c r="BP25" i="29"/>
  <c r="BQ25" i="29" s="1"/>
  <c r="BL31"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C16" i="12"/>
  <c r="AC17" i="12"/>
  <c r="AC18" i="12"/>
  <c r="AC19" i="12"/>
  <c r="AC20" i="12"/>
  <c r="AC21" i="12"/>
  <c r="AC22" i="12"/>
  <c r="AC23" i="12"/>
  <c r="AC24" i="12"/>
  <c r="AC25" i="12"/>
  <c r="AC26" i="12"/>
  <c r="AC27" i="12"/>
  <c r="AC28" i="12"/>
  <c r="AC29" i="12"/>
  <c r="AC30" i="12"/>
  <c r="AC31" i="12"/>
  <c r="AB16" i="12"/>
  <c r="AB17" i="12"/>
  <c r="AB18" i="12"/>
  <c r="AB19" i="12"/>
  <c r="AB20" i="12"/>
  <c r="AB21" i="12"/>
  <c r="AB22" i="12"/>
  <c r="AB23" i="12"/>
  <c r="AB24" i="12"/>
  <c r="AB25" i="12"/>
  <c r="AB26" i="12"/>
  <c r="AB27" i="12"/>
  <c r="AB28" i="12"/>
  <c r="AB29" i="12"/>
  <c r="AB30" i="12"/>
  <c r="AB31" i="12"/>
  <c r="Z16" i="12"/>
  <c r="Z17" i="12"/>
  <c r="Z18" i="12"/>
  <c r="Z19" i="12"/>
  <c r="Z20" i="12"/>
  <c r="Z21" i="12"/>
  <c r="Z22" i="12"/>
  <c r="Z23" i="12"/>
  <c r="Z24" i="12"/>
  <c r="Z25" i="12"/>
  <c r="Z26" i="12"/>
  <c r="Z27" i="12"/>
  <c r="Z28" i="12"/>
  <c r="Z29" i="12"/>
  <c r="Z30" i="12"/>
  <c r="Z31" i="12"/>
  <c r="Y16" i="12"/>
  <c r="Y17" i="12"/>
  <c r="Y18" i="12"/>
  <c r="Y19" i="12"/>
  <c r="Y20" i="12"/>
  <c r="Y21" i="12"/>
  <c r="Y22" i="12"/>
  <c r="Y23" i="12"/>
  <c r="Y24" i="12"/>
  <c r="Y25" i="12"/>
  <c r="Y26" i="12"/>
  <c r="Y27" i="12"/>
  <c r="Y28" i="12"/>
  <c r="Y29" i="12"/>
  <c r="Y30" i="12"/>
  <c r="Y31" i="12"/>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P19" i="7"/>
  <c r="BR19" i="7"/>
  <c r="BS19" i="7"/>
  <c r="BU19" i="7"/>
  <c r="BW19" i="7"/>
  <c r="BL21" i="7"/>
  <c r="BM21" i="7"/>
  <c r="BN21" i="7" s="1"/>
  <c r="BS21" i="7"/>
  <c r="BU21" i="7"/>
  <c r="BW21" i="7"/>
  <c r="BL22" i="7"/>
  <c r="BM22" i="7"/>
  <c r="BN22" i="7" s="1"/>
  <c r="BS22" i="7"/>
  <c r="BU22" i="7"/>
  <c r="BW22" i="7"/>
  <c r="BP23" i="7"/>
  <c r="BR23" i="7"/>
  <c r="BL25" i="7"/>
  <c r="BM25" i="7"/>
  <c r="BN25" i="7" s="1"/>
  <c r="BS25" i="7"/>
  <c r="BU25" i="7"/>
  <c r="BW25" i="7"/>
  <c r="BL26" i="7"/>
  <c r="BM26" i="7"/>
  <c r="BN26" i="7" s="1"/>
  <c r="BS26" i="7"/>
  <c r="BU26" i="7"/>
  <c r="BW26" i="7"/>
  <c r="BP27" i="7"/>
  <c r="BR27" i="7"/>
  <c r="BL29" i="7"/>
  <c r="BM29" i="7"/>
  <c r="BN29" i="7" s="1"/>
  <c r="BS29" i="7"/>
  <c r="BU29" i="7"/>
  <c r="BW29" i="7"/>
  <c r="BL30" i="7"/>
  <c r="BM30" i="7"/>
  <c r="BN30" i="7" s="1"/>
  <c r="BS30" i="7"/>
  <c r="BU30" i="7"/>
  <c r="BW30" i="7"/>
  <c r="BP31" i="7"/>
  <c r="BR31" i="7"/>
  <c r="BL33" i="7"/>
  <c r="BM33" i="7"/>
  <c r="BN33" i="7" s="1"/>
  <c r="BS33" i="7"/>
  <c r="BU33" i="7"/>
  <c r="BW33" i="7"/>
  <c r="BL34" i="7"/>
  <c r="BM34" i="7"/>
  <c r="BN34" i="7" s="1"/>
  <c r="BS34" i="7"/>
  <c r="BU34" i="7"/>
  <c r="BW34" i="7"/>
  <c r="BP35" i="7"/>
  <c r="BR35"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21" i="7"/>
  <c r="P16" i="14" s="1"/>
  <c r="AG21" i="7"/>
  <c r="P17" i="14" s="1"/>
  <c r="AI21" i="7"/>
  <c r="P18" i="14" s="1"/>
  <c r="AK21" i="7"/>
  <c r="P19" i="14" s="1"/>
  <c r="AM21" i="7"/>
  <c r="P20" i="14" s="1"/>
  <c r="AO21" i="7"/>
  <c r="P21" i="14" s="1"/>
  <c r="AQ21" i="7"/>
  <c r="P22" i="14" s="1"/>
  <c r="AS21" i="7"/>
  <c r="P23" i="14" s="1"/>
  <c r="AU21" i="7"/>
  <c r="P24" i="14" s="1"/>
  <c r="AW21" i="7"/>
  <c r="P25" i="14" s="1"/>
  <c r="AY21" i="7"/>
  <c r="P26" i="14" s="1"/>
  <c r="BA21" i="7"/>
  <c r="P27" i="14" s="1"/>
  <c r="BC21" i="7"/>
  <c r="P28" i="14" s="1"/>
  <c r="BE21" i="7"/>
  <c r="P29" i="14" s="1"/>
  <c r="BG21" i="7"/>
  <c r="P30" i="14" s="1"/>
  <c r="BI21"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D23" i="7"/>
  <c r="U16" i="12" s="1"/>
  <c r="AF23" i="7"/>
  <c r="U17" i="12" s="1"/>
  <c r="AH23" i="7"/>
  <c r="U18" i="12" s="1"/>
  <c r="AJ23" i="7"/>
  <c r="U19" i="12" s="1"/>
  <c r="AL23" i="7"/>
  <c r="U20" i="12" s="1"/>
  <c r="AN23" i="7"/>
  <c r="U21" i="12" s="1"/>
  <c r="AP23" i="7"/>
  <c r="U22" i="12" s="1"/>
  <c r="AR23" i="7"/>
  <c r="U23" i="12" s="1"/>
  <c r="AT23" i="7"/>
  <c r="U24" i="12" s="1"/>
  <c r="AV23" i="7"/>
  <c r="U25" i="12" s="1"/>
  <c r="AX23" i="7"/>
  <c r="U26" i="12" s="1"/>
  <c r="AZ23" i="7"/>
  <c r="U27" i="12" s="1"/>
  <c r="BB23" i="7"/>
  <c r="U28" i="12" s="1"/>
  <c r="BD23" i="7"/>
  <c r="U29" i="12" s="1"/>
  <c r="BF23" i="7"/>
  <c r="U30" i="12" s="1"/>
  <c r="BH23" i="7"/>
  <c r="U31" i="12" s="1"/>
  <c r="AE25" i="7"/>
  <c r="R16" i="14" s="1"/>
  <c r="AG25" i="7"/>
  <c r="R17" i="14" s="1"/>
  <c r="AI25" i="7"/>
  <c r="R18" i="14" s="1"/>
  <c r="AK25" i="7"/>
  <c r="R19" i="14" s="1"/>
  <c r="AM25" i="7"/>
  <c r="R20" i="14" s="1"/>
  <c r="AO25" i="7"/>
  <c r="R21" i="14" s="1"/>
  <c r="AQ25" i="7"/>
  <c r="R22" i="14" s="1"/>
  <c r="AS25" i="7"/>
  <c r="R23" i="14" s="1"/>
  <c r="AU25" i="7"/>
  <c r="R24" i="14" s="1"/>
  <c r="AW25" i="7"/>
  <c r="R25" i="14" s="1"/>
  <c r="AY25" i="7"/>
  <c r="R26" i="14" s="1"/>
  <c r="BA25" i="7"/>
  <c r="R27" i="14" s="1"/>
  <c r="BC25" i="7"/>
  <c r="R28" i="14" s="1"/>
  <c r="BE25" i="7"/>
  <c r="R29" i="14" s="1"/>
  <c r="BG25" i="7"/>
  <c r="R30" i="14" s="1"/>
  <c r="BI25" i="7"/>
  <c r="R31" i="14"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D27" i="7"/>
  <c r="X16" i="12" s="1"/>
  <c r="AF27" i="7"/>
  <c r="X17" i="12" s="1"/>
  <c r="AH27" i="7"/>
  <c r="X18" i="12" s="1"/>
  <c r="AJ27" i="7"/>
  <c r="X19" i="12" s="1"/>
  <c r="AL27" i="7"/>
  <c r="X20" i="12" s="1"/>
  <c r="AN27" i="7"/>
  <c r="X21" i="12" s="1"/>
  <c r="AP27" i="7"/>
  <c r="X22" i="12" s="1"/>
  <c r="AR27" i="7"/>
  <c r="X23" i="12" s="1"/>
  <c r="AT27" i="7"/>
  <c r="X24" i="12" s="1"/>
  <c r="AV27" i="7"/>
  <c r="X25" i="12" s="1"/>
  <c r="AX27" i="7"/>
  <c r="X26" i="12" s="1"/>
  <c r="AZ27" i="7"/>
  <c r="X27" i="12" s="1"/>
  <c r="BB27" i="7"/>
  <c r="X28" i="12" s="1"/>
  <c r="BD27" i="7"/>
  <c r="X29" i="12" s="1"/>
  <c r="BF27" i="7"/>
  <c r="X30" i="12" s="1"/>
  <c r="BH27" i="7"/>
  <c r="X31" i="12" s="1"/>
  <c r="AE29" i="7"/>
  <c r="T16" i="14" s="1"/>
  <c r="AG29" i="7"/>
  <c r="T17" i="14" s="1"/>
  <c r="AI29" i="7"/>
  <c r="T18" i="14" s="1"/>
  <c r="AK29" i="7"/>
  <c r="T19" i="14" s="1"/>
  <c r="AM29" i="7"/>
  <c r="T20" i="14" s="1"/>
  <c r="AO29" i="7"/>
  <c r="T21" i="14" s="1"/>
  <c r="AQ29" i="7"/>
  <c r="T22" i="14" s="1"/>
  <c r="AS29" i="7"/>
  <c r="T23" i="14" s="1"/>
  <c r="AU29" i="7"/>
  <c r="T24" i="14" s="1"/>
  <c r="AW29" i="7"/>
  <c r="T25" i="14" s="1"/>
  <c r="AY29" i="7"/>
  <c r="T26" i="14" s="1"/>
  <c r="BA29" i="7"/>
  <c r="T27" i="14" s="1"/>
  <c r="BC29" i="7"/>
  <c r="T28" i="14" s="1"/>
  <c r="BE29" i="7"/>
  <c r="T29" i="14" s="1"/>
  <c r="BG29" i="7"/>
  <c r="T30" i="14" s="1"/>
  <c r="BI29" i="7"/>
  <c r="T31" i="14"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D31" i="7"/>
  <c r="AA16" i="12" s="1"/>
  <c r="AF31" i="7"/>
  <c r="AA17" i="12" s="1"/>
  <c r="AH31" i="7"/>
  <c r="AA18" i="12" s="1"/>
  <c r="AJ31" i="7"/>
  <c r="AA19" i="12" s="1"/>
  <c r="AL31" i="7"/>
  <c r="AA20" i="12" s="1"/>
  <c r="AN31" i="7"/>
  <c r="AA21" i="12" s="1"/>
  <c r="AP31" i="7"/>
  <c r="AA22" i="12" s="1"/>
  <c r="AR31" i="7"/>
  <c r="AA23" i="12" s="1"/>
  <c r="AT31" i="7"/>
  <c r="AA24" i="12" s="1"/>
  <c r="AV31" i="7"/>
  <c r="AA25" i="12" s="1"/>
  <c r="AX31" i="7"/>
  <c r="AA26" i="12" s="1"/>
  <c r="AZ31" i="7"/>
  <c r="AA27" i="12" s="1"/>
  <c r="BB31" i="7"/>
  <c r="AA28" i="12" s="1"/>
  <c r="BD31" i="7"/>
  <c r="AA29" i="12" s="1"/>
  <c r="BF31" i="7"/>
  <c r="AA30" i="12" s="1"/>
  <c r="BH31" i="7"/>
  <c r="AA31" i="12" s="1"/>
  <c r="AE33" i="7"/>
  <c r="V16" i="14" s="1"/>
  <c r="AG33" i="7"/>
  <c r="V17" i="14" s="1"/>
  <c r="AI33" i="7"/>
  <c r="V18" i="14" s="1"/>
  <c r="AK33" i="7"/>
  <c r="V19" i="14" s="1"/>
  <c r="AM33" i="7"/>
  <c r="V20" i="14" s="1"/>
  <c r="AO33" i="7"/>
  <c r="V21" i="14" s="1"/>
  <c r="AQ33" i="7"/>
  <c r="V22" i="14" s="1"/>
  <c r="AS33" i="7"/>
  <c r="V23" i="14" s="1"/>
  <c r="AU33" i="7"/>
  <c r="V24" i="14" s="1"/>
  <c r="AW33" i="7"/>
  <c r="V25" i="14" s="1"/>
  <c r="AY33" i="7"/>
  <c r="V26" i="14" s="1"/>
  <c r="BA33" i="7"/>
  <c r="V27" i="14" s="1"/>
  <c r="BC33" i="7"/>
  <c r="V28" i="14" s="1"/>
  <c r="BE33" i="7"/>
  <c r="V29" i="14" s="1"/>
  <c r="BG33" i="7"/>
  <c r="V30" i="14" s="1"/>
  <c r="BI33" i="7"/>
  <c r="V31" i="14"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D35" i="7"/>
  <c r="AD16" i="12" s="1"/>
  <c r="AF35" i="7"/>
  <c r="AD17" i="12" s="1"/>
  <c r="AH35" i="7"/>
  <c r="AD18" i="12" s="1"/>
  <c r="AJ35" i="7"/>
  <c r="AD19" i="12" s="1"/>
  <c r="AL35" i="7"/>
  <c r="AD20" i="12" s="1"/>
  <c r="AN35" i="7"/>
  <c r="AD21" i="12" s="1"/>
  <c r="AP35" i="7"/>
  <c r="AD22" i="12" s="1"/>
  <c r="AR35" i="7"/>
  <c r="AD23" i="12" s="1"/>
  <c r="AT35" i="7"/>
  <c r="AD24" i="12" s="1"/>
  <c r="AV35" i="7"/>
  <c r="AD25" i="12" s="1"/>
  <c r="AX35" i="7"/>
  <c r="AD26" i="12" s="1"/>
  <c r="AZ35" i="7"/>
  <c r="AD27" i="12" s="1"/>
  <c r="BB35" i="7"/>
  <c r="AD28" i="12" s="1"/>
  <c r="BD35" i="7"/>
  <c r="AD29" i="12" s="1"/>
  <c r="BF35" i="7"/>
  <c r="AD30" i="12" s="1"/>
  <c r="BH35" i="7"/>
  <c r="AD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5" i="7"/>
  <c r="AD3" i="12" s="1"/>
  <c r="F35" i="7"/>
  <c r="AD4" i="12" s="1"/>
  <c r="H35" i="7"/>
  <c r="AD5" i="12" s="1"/>
  <c r="J35" i="7"/>
  <c r="AD6" i="12" s="1"/>
  <c r="L35" i="7"/>
  <c r="N35" i="7"/>
  <c r="AD8" i="12" s="1"/>
  <c r="P35" i="7"/>
  <c r="AD9" i="12" s="1"/>
  <c r="R35" i="7"/>
  <c r="AD10" i="12" s="1"/>
  <c r="T35" i="7"/>
  <c r="AD11" i="12" s="1"/>
  <c r="V35" i="7"/>
  <c r="AD12" i="12" s="1"/>
  <c r="X35" i="7"/>
  <c r="AD13" i="12" s="1"/>
  <c r="Z35" i="7"/>
  <c r="AD14" i="12" s="1"/>
  <c r="AB35" i="7"/>
  <c r="AD15" i="12" s="1"/>
  <c r="D31" i="7"/>
  <c r="AA3" i="12" s="1"/>
  <c r="F31" i="7"/>
  <c r="AA4" i="12" s="1"/>
  <c r="H31" i="7"/>
  <c r="AA5" i="12" s="1"/>
  <c r="J31" i="7"/>
  <c r="AA6" i="12" s="1"/>
  <c r="L31" i="7"/>
  <c r="AA7" i="12" s="1"/>
  <c r="N31" i="7"/>
  <c r="AA8" i="12" s="1"/>
  <c r="P31" i="7"/>
  <c r="AA9" i="12" s="1"/>
  <c r="R31" i="7"/>
  <c r="AA10" i="12" s="1"/>
  <c r="T31" i="7"/>
  <c r="AA11" i="12" s="1"/>
  <c r="V31" i="7"/>
  <c r="X31" i="7"/>
  <c r="AA13" i="12" s="1"/>
  <c r="Z31" i="7"/>
  <c r="AA14" i="12" s="1"/>
  <c r="AB31" i="7"/>
  <c r="AA15" i="12" s="1"/>
  <c r="D27" i="7"/>
  <c r="X3" i="12" s="1"/>
  <c r="F27" i="7"/>
  <c r="X4" i="12" s="1"/>
  <c r="H27" i="7"/>
  <c r="X5" i="12" s="1"/>
  <c r="J27" i="7"/>
  <c r="X6" i="12" s="1"/>
  <c r="L27" i="7"/>
  <c r="X7" i="12" s="1"/>
  <c r="N27" i="7"/>
  <c r="X8" i="12" s="1"/>
  <c r="P27" i="7"/>
  <c r="X9" i="12" s="1"/>
  <c r="R27" i="7"/>
  <c r="X10" i="12" s="1"/>
  <c r="T27" i="7"/>
  <c r="X11" i="12" s="1"/>
  <c r="V27" i="7"/>
  <c r="X12" i="12" s="1"/>
  <c r="X27" i="7"/>
  <c r="X13" i="12" s="1"/>
  <c r="Z27" i="7"/>
  <c r="X14" i="12" s="1"/>
  <c r="AB27" i="7"/>
  <c r="X15" i="12" s="1"/>
  <c r="D23" i="7"/>
  <c r="U3" i="12" s="1"/>
  <c r="F23" i="7"/>
  <c r="U4" i="12" s="1"/>
  <c r="H23" i="7"/>
  <c r="U5" i="12" s="1"/>
  <c r="J23" i="7"/>
  <c r="U6" i="12" s="1"/>
  <c r="L23" i="7"/>
  <c r="U7" i="12" s="1"/>
  <c r="N23" i="7"/>
  <c r="U8" i="12" s="1"/>
  <c r="P23" i="7"/>
  <c r="U9" i="12" s="1"/>
  <c r="R23" i="7"/>
  <c r="U10" i="12" s="1"/>
  <c r="T23" i="7"/>
  <c r="V23" i="7"/>
  <c r="U12" i="12" s="1"/>
  <c r="X23" i="7"/>
  <c r="U13" i="12" s="1"/>
  <c r="Z23" i="7"/>
  <c r="U14" i="12" s="1"/>
  <c r="AB23" i="7"/>
  <c r="U15" i="12" s="1"/>
  <c r="D11" i="7"/>
  <c r="F11" i="7"/>
  <c r="K4" i="12" s="1"/>
  <c r="H11" i="7"/>
  <c r="K5" i="12" s="1"/>
  <c r="J11" i="7"/>
  <c r="K6" i="12" s="1"/>
  <c r="L11" i="7"/>
  <c r="K7" i="12" s="1"/>
  <c r="N11" i="7"/>
  <c r="K8" i="12" s="1"/>
  <c r="P11" i="7"/>
  <c r="K9" i="12" s="1"/>
  <c r="R11" i="7"/>
  <c r="K10" i="12" s="1"/>
  <c r="T11" i="7"/>
  <c r="K11" i="12" s="1"/>
  <c r="V11" i="7"/>
  <c r="K12" i="12" s="1"/>
  <c r="X11" i="7"/>
  <c r="K13" i="12" s="1"/>
  <c r="Z11" i="7"/>
  <c r="K14" i="12" s="1"/>
  <c r="AB11" i="7"/>
  <c r="K15" i="12" s="1"/>
  <c r="AC15" i="12"/>
  <c r="AC14" i="12"/>
  <c r="AC13" i="12"/>
  <c r="AC12" i="12"/>
  <c r="AC11" i="12"/>
  <c r="AC10" i="12"/>
  <c r="AC9" i="12"/>
  <c r="AC8" i="12"/>
  <c r="AC7" i="12"/>
  <c r="AC6" i="12"/>
  <c r="AC5" i="12"/>
  <c r="AC4" i="12"/>
  <c r="AC3" i="12"/>
  <c r="AC2" i="12"/>
  <c r="AB15" i="12"/>
  <c r="AB14" i="12"/>
  <c r="AB13" i="12"/>
  <c r="AB12" i="12"/>
  <c r="AB11" i="12"/>
  <c r="AB10" i="12"/>
  <c r="AB9" i="12"/>
  <c r="AB8" i="12"/>
  <c r="AB7" i="12"/>
  <c r="AB6" i="12"/>
  <c r="AB5" i="12"/>
  <c r="AB4" i="12"/>
  <c r="AB3" i="12"/>
  <c r="AB2" i="12"/>
  <c r="AA12" i="12"/>
  <c r="Z15" i="12"/>
  <c r="Z14" i="12"/>
  <c r="Z13" i="12"/>
  <c r="Z12" i="12"/>
  <c r="Z11" i="12"/>
  <c r="Z10" i="12"/>
  <c r="Z9" i="12"/>
  <c r="Z8" i="12"/>
  <c r="Z7" i="12"/>
  <c r="Z6" i="12"/>
  <c r="Z5" i="12"/>
  <c r="Z4" i="12"/>
  <c r="Z3" i="12"/>
  <c r="Z2" i="12"/>
  <c r="Y15" i="12"/>
  <c r="Y14" i="12"/>
  <c r="Y13" i="12"/>
  <c r="Y12" i="12"/>
  <c r="Y11" i="12"/>
  <c r="Y10" i="12"/>
  <c r="Y9" i="12"/>
  <c r="Y8" i="12"/>
  <c r="Y7" i="12"/>
  <c r="Y6" i="12"/>
  <c r="Y5" i="12"/>
  <c r="Y4" i="12"/>
  <c r="Y3" i="12"/>
  <c r="Y2" i="12"/>
  <c r="U11" i="12"/>
  <c r="F15" i="12"/>
  <c r="F14" i="12"/>
  <c r="F13" i="12"/>
  <c r="F12" i="12"/>
  <c r="F11" i="12"/>
  <c r="F10" i="12"/>
  <c r="F9" i="12"/>
  <c r="F8" i="12"/>
  <c r="F7" i="12"/>
  <c r="F6" i="12"/>
  <c r="F5" i="12"/>
  <c r="F4" i="12"/>
  <c r="F3" i="12"/>
  <c r="F2" i="12"/>
  <c r="B27" i="7"/>
  <c r="B23" i="7"/>
  <c r="W15" i="12"/>
  <c r="V15" i="12"/>
  <c r="T15" i="12"/>
  <c r="S15" i="12"/>
  <c r="R15" i="12"/>
  <c r="Q15" i="12"/>
  <c r="P15" i="12"/>
  <c r="O15" i="12"/>
  <c r="N15" i="12"/>
  <c r="M15" i="12"/>
  <c r="L15" i="12"/>
  <c r="J15" i="12"/>
  <c r="I15" i="12"/>
  <c r="H15" i="12"/>
  <c r="G15" i="12"/>
  <c r="E15" i="12"/>
  <c r="W14" i="12"/>
  <c r="V14" i="12"/>
  <c r="T14" i="12"/>
  <c r="S14" i="12"/>
  <c r="R14" i="12"/>
  <c r="Q14" i="12"/>
  <c r="P14" i="12"/>
  <c r="O14" i="12"/>
  <c r="N14" i="12"/>
  <c r="M14" i="12"/>
  <c r="L14" i="12"/>
  <c r="J14" i="12"/>
  <c r="I14" i="12"/>
  <c r="H14" i="12"/>
  <c r="G14" i="12"/>
  <c r="E14" i="12"/>
  <c r="W13" i="12"/>
  <c r="V13" i="12"/>
  <c r="T13" i="12"/>
  <c r="S13" i="12"/>
  <c r="R13" i="12"/>
  <c r="Q13" i="12"/>
  <c r="P13" i="12"/>
  <c r="O13" i="12"/>
  <c r="N13" i="12"/>
  <c r="M13" i="12"/>
  <c r="L13" i="12"/>
  <c r="J13" i="12"/>
  <c r="I13" i="12"/>
  <c r="H13" i="12"/>
  <c r="G13" i="12"/>
  <c r="E13" i="12"/>
  <c r="W12" i="12"/>
  <c r="V12" i="12"/>
  <c r="T12" i="12"/>
  <c r="S12" i="12"/>
  <c r="R12" i="12"/>
  <c r="Q12" i="12"/>
  <c r="P12" i="12"/>
  <c r="O12" i="12"/>
  <c r="N12" i="12"/>
  <c r="M12" i="12"/>
  <c r="L12" i="12"/>
  <c r="J12" i="12"/>
  <c r="I12" i="12"/>
  <c r="H12" i="12"/>
  <c r="G12" i="12"/>
  <c r="E12" i="12"/>
  <c r="W11" i="12"/>
  <c r="V11" i="12"/>
  <c r="T11" i="12"/>
  <c r="S11" i="12"/>
  <c r="R11" i="12"/>
  <c r="Q11" i="12"/>
  <c r="P11" i="12"/>
  <c r="O11" i="12"/>
  <c r="N11" i="12"/>
  <c r="M11" i="12"/>
  <c r="L11" i="12"/>
  <c r="J11" i="12"/>
  <c r="I11" i="12"/>
  <c r="H11" i="12"/>
  <c r="G11" i="12"/>
  <c r="E11" i="12"/>
  <c r="W10" i="12"/>
  <c r="V10" i="12"/>
  <c r="T10" i="12"/>
  <c r="S10" i="12"/>
  <c r="R10" i="12"/>
  <c r="Q10" i="12"/>
  <c r="P10" i="12"/>
  <c r="O10" i="12"/>
  <c r="N10" i="12"/>
  <c r="M10" i="12"/>
  <c r="L10" i="12"/>
  <c r="J10" i="12"/>
  <c r="I10" i="12"/>
  <c r="H10" i="12"/>
  <c r="G10" i="12"/>
  <c r="E10" i="12"/>
  <c r="W9" i="12"/>
  <c r="V9" i="12"/>
  <c r="T9" i="12"/>
  <c r="S9" i="12"/>
  <c r="R9" i="12"/>
  <c r="Q9" i="12"/>
  <c r="P9" i="12"/>
  <c r="O9" i="12"/>
  <c r="N9" i="12"/>
  <c r="M9" i="12"/>
  <c r="L9" i="12"/>
  <c r="J9" i="12"/>
  <c r="I9" i="12"/>
  <c r="H9" i="12"/>
  <c r="G9" i="12"/>
  <c r="E9" i="12"/>
  <c r="W8" i="12"/>
  <c r="V8" i="12"/>
  <c r="T8" i="12"/>
  <c r="S8" i="12"/>
  <c r="R8" i="12"/>
  <c r="Q8" i="12"/>
  <c r="P8" i="12"/>
  <c r="O8" i="12"/>
  <c r="N8" i="12"/>
  <c r="M8" i="12"/>
  <c r="L8" i="12"/>
  <c r="J8" i="12"/>
  <c r="I8" i="12"/>
  <c r="H8" i="12"/>
  <c r="G8" i="12"/>
  <c r="E8" i="12"/>
  <c r="W7" i="12"/>
  <c r="V7" i="12"/>
  <c r="T7" i="12"/>
  <c r="S7" i="12"/>
  <c r="R7" i="12"/>
  <c r="Q7" i="12"/>
  <c r="P7" i="12"/>
  <c r="O7" i="12"/>
  <c r="N7" i="12"/>
  <c r="M7" i="12"/>
  <c r="L7" i="12"/>
  <c r="J7" i="12"/>
  <c r="I7" i="12"/>
  <c r="H7" i="12"/>
  <c r="G7" i="12"/>
  <c r="E7" i="12"/>
  <c r="W6" i="12"/>
  <c r="V6" i="12"/>
  <c r="T6" i="12"/>
  <c r="S6" i="12"/>
  <c r="R6" i="12"/>
  <c r="Q6" i="12"/>
  <c r="P6" i="12"/>
  <c r="O6" i="12"/>
  <c r="N6" i="12"/>
  <c r="M6" i="12"/>
  <c r="L6" i="12"/>
  <c r="J6" i="12"/>
  <c r="I6" i="12"/>
  <c r="H6" i="12"/>
  <c r="G6" i="12"/>
  <c r="E6" i="12"/>
  <c r="W5" i="12"/>
  <c r="V5" i="12"/>
  <c r="T5" i="12"/>
  <c r="S5" i="12"/>
  <c r="R5" i="12"/>
  <c r="Q5" i="12"/>
  <c r="P5" i="12"/>
  <c r="O5" i="12"/>
  <c r="N5" i="12"/>
  <c r="M5" i="12"/>
  <c r="L5" i="12"/>
  <c r="J5" i="12"/>
  <c r="I5" i="12"/>
  <c r="H5" i="12"/>
  <c r="G5" i="12"/>
  <c r="E5" i="12"/>
  <c r="W4" i="12"/>
  <c r="V4" i="12"/>
  <c r="T4" i="12"/>
  <c r="S4" i="12"/>
  <c r="R4" i="12"/>
  <c r="Q4" i="12"/>
  <c r="P4" i="12"/>
  <c r="O4" i="12"/>
  <c r="N4" i="12"/>
  <c r="M4" i="12"/>
  <c r="L4" i="12"/>
  <c r="J4" i="12"/>
  <c r="I4" i="12"/>
  <c r="H4" i="12"/>
  <c r="G4" i="12"/>
  <c r="E4" i="12"/>
  <c r="W3" i="12"/>
  <c r="V3" i="12"/>
  <c r="T3" i="12"/>
  <c r="S3" i="12"/>
  <c r="R3" i="12"/>
  <c r="Q3" i="12"/>
  <c r="P3" i="12"/>
  <c r="O3" i="12"/>
  <c r="N3" i="12"/>
  <c r="M3" i="12"/>
  <c r="L3" i="12"/>
  <c r="J3" i="12"/>
  <c r="I3" i="12"/>
  <c r="H3" i="12"/>
  <c r="G3" i="12"/>
  <c r="E3" i="12"/>
  <c r="W2" i="12"/>
  <c r="V2" i="12"/>
  <c r="T2" i="12"/>
  <c r="S2" i="12"/>
  <c r="R2" i="12"/>
  <c r="Q2" i="12"/>
  <c r="P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21" i="7"/>
  <c r="P3" i="14" s="1"/>
  <c r="G21" i="7"/>
  <c r="P4" i="14" s="1"/>
  <c r="I21" i="7"/>
  <c r="P5" i="14" s="1"/>
  <c r="K21" i="7"/>
  <c r="P6" i="14" s="1"/>
  <c r="M21" i="7"/>
  <c r="P7" i="14" s="1"/>
  <c r="O21" i="7"/>
  <c r="P8" i="14" s="1"/>
  <c r="Q21" i="7"/>
  <c r="P9" i="14" s="1"/>
  <c r="S21" i="7"/>
  <c r="P10" i="14" s="1"/>
  <c r="U21" i="7"/>
  <c r="P11" i="14" s="1"/>
  <c r="W21" i="7"/>
  <c r="P12" i="14" s="1"/>
  <c r="Y21" i="7"/>
  <c r="P13" i="14" s="1"/>
  <c r="AA21" i="7"/>
  <c r="P14" i="14" s="1"/>
  <c r="AC21"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5" i="7"/>
  <c r="R3" i="14" s="1"/>
  <c r="G25" i="7"/>
  <c r="R4" i="14" s="1"/>
  <c r="I25" i="7"/>
  <c r="R5" i="14" s="1"/>
  <c r="K25" i="7"/>
  <c r="R6" i="14" s="1"/>
  <c r="M25" i="7"/>
  <c r="R7" i="14" s="1"/>
  <c r="O25" i="7"/>
  <c r="R8" i="14" s="1"/>
  <c r="Q25" i="7"/>
  <c r="R9" i="14" s="1"/>
  <c r="S25" i="7"/>
  <c r="R10" i="14" s="1"/>
  <c r="U25" i="7"/>
  <c r="R11" i="14" s="1"/>
  <c r="W25" i="7"/>
  <c r="R12" i="14" s="1"/>
  <c r="Y25" i="7"/>
  <c r="R13" i="14" s="1"/>
  <c r="AA25" i="7"/>
  <c r="R14" i="14" s="1"/>
  <c r="AC25"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9" i="7"/>
  <c r="T3" i="14" s="1"/>
  <c r="G29" i="7"/>
  <c r="T4" i="14" s="1"/>
  <c r="I29" i="7"/>
  <c r="T5" i="14" s="1"/>
  <c r="K29" i="7"/>
  <c r="T6" i="14" s="1"/>
  <c r="M29" i="7"/>
  <c r="T7" i="14" s="1"/>
  <c r="O29" i="7"/>
  <c r="T8" i="14" s="1"/>
  <c r="Q29" i="7"/>
  <c r="T9" i="14" s="1"/>
  <c r="S29" i="7"/>
  <c r="T10" i="14" s="1"/>
  <c r="U29" i="7"/>
  <c r="T11" i="14" s="1"/>
  <c r="W29" i="7"/>
  <c r="T12" i="14" s="1"/>
  <c r="Y29" i="7"/>
  <c r="T13" i="14" s="1"/>
  <c r="AA29" i="7"/>
  <c r="T14" i="14" s="1"/>
  <c r="AC29"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3" i="7"/>
  <c r="V3" i="14" s="1"/>
  <c r="G33" i="7"/>
  <c r="V4" i="14" s="1"/>
  <c r="I33" i="7"/>
  <c r="V5" i="14" s="1"/>
  <c r="K33" i="7"/>
  <c r="V6" i="14" s="1"/>
  <c r="M33" i="7"/>
  <c r="V7" i="14" s="1"/>
  <c r="O33" i="7"/>
  <c r="V8" i="14" s="1"/>
  <c r="Q33" i="7"/>
  <c r="V9" i="14" s="1"/>
  <c r="S33" i="7"/>
  <c r="V10" i="14" s="1"/>
  <c r="U33" i="7"/>
  <c r="V11" i="14" s="1"/>
  <c r="W33" i="7"/>
  <c r="V12" i="14" s="1"/>
  <c r="Y33" i="7"/>
  <c r="V13" i="14" s="1"/>
  <c r="AA33" i="7"/>
  <c r="V14" i="14" s="1"/>
  <c r="AC33"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B35" i="7"/>
  <c r="B31" i="7"/>
  <c r="B11" i="7"/>
  <c r="C34" i="7"/>
  <c r="W2" i="14" s="1"/>
  <c r="C33" i="7"/>
  <c r="C30" i="7"/>
  <c r="U2" i="14" s="1"/>
  <c r="C29" i="7"/>
  <c r="C26" i="7"/>
  <c r="C25" i="7"/>
  <c r="C22" i="7"/>
  <c r="C21" i="7"/>
  <c r="C18" i="7"/>
  <c r="C17" i="7"/>
  <c r="N2" i="14" s="1"/>
  <c r="C16" i="7"/>
  <c r="C15" i="7"/>
  <c r="C14" i="7"/>
  <c r="C13" i="7"/>
  <c r="C7" i="7"/>
  <c r="F2" i="14" s="1"/>
  <c r="C8" i="7"/>
  <c r="C9" i="7"/>
  <c r="C10" i="7"/>
  <c r="I2" i="14" s="1"/>
  <c r="C6" i="7"/>
  <c r="BO35" i="7" l="1"/>
  <c r="BO27" i="7"/>
  <c r="X2" i="12"/>
  <c r="BO31" i="7"/>
  <c r="BO23" i="7"/>
  <c r="K2" i="12"/>
  <c r="BO11" i="7"/>
  <c r="BP8" i="7"/>
  <c r="BQ8" i="7" s="1"/>
  <c r="BT8" i="7"/>
  <c r="BV8" i="7"/>
  <c r="BX8" i="7"/>
  <c r="BR8" i="7"/>
  <c r="BX9" i="7"/>
  <c r="BP9" i="7"/>
  <c r="BQ9" i="7" s="1"/>
  <c r="BR9" i="7"/>
  <c r="BT9" i="7"/>
  <c r="BV9" i="7"/>
  <c r="K2" i="14"/>
  <c r="BT14" i="7"/>
  <c r="BV14" i="7"/>
  <c r="BX14" i="7"/>
  <c r="BR14" i="7"/>
  <c r="BP14" i="7"/>
  <c r="BQ14" i="7" s="1"/>
  <c r="BR22" i="7"/>
  <c r="BP22" i="7"/>
  <c r="BQ22" i="7" s="1"/>
  <c r="BT22" i="7"/>
  <c r="BX22" i="7"/>
  <c r="BV22" i="7"/>
  <c r="U2" i="12"/>
  <c r="BM23" i="7"/>
  <c r="BN23" i="7" s="1"/>
  <c r="BW23" i="7"/>
  <c r="BS23" i="7"/>
  <c r="BU23" i="7"/>
  <c r="BL23" i="7"/>
  <c r="BV7" i="7"/>
  <c r="BP7" i="7"/>
  <c r="BQ7" i="7" s="1"/>
  <c r="BX7" i="7"/>
  <c r="BT7" i="7"/>
  <c r="BR7" i="7"/>
  <c r="BW35" i="7"/>
  <c r="BL35" i="7"/>
  <c r="BS35" i="7"/>
  <c r="BU35" i="7"/>
  <c r="BM35" i="7"/>
  <c r="BN35" i="7" s="1"/>
  <c r="BW27" i="7"/>
  <c r="BL27" i="7"/>
  <c r="BS27" i="7"/>
  <c r="BM27" i="7"/>
  <c r="BN27" i="7" s="1"/>
  <c r="BU27" i="7"/>
  <c r="BU31" i="7"/>
  <c r="BS31" i="7"/>
  <c r="BL31" i="7"/>
  <c r="BW31" i="7"/>
  <c r="BM31" i="7"/>
  <c r="BN31" i="7" s="1"/>
  <c r="BT26" i="7"/>
  <c r="BV26" i="7"/>
  <c r="BP26" i="7"/>
  <c r="BQ26" i="7" s="1"/>
  <c r="BX26" i="7"/>
  <c r="BR26" i="7"/>
  <c r="T2" i="14"/>
  <c r="BX29" i="7"/>
  <c r="BP29" i="7"/>
  <c r="BQ29" i="7" s="1"/>
  <c r="BR29" i="7"/>
  <c r="BT29" i="7"/>
  <c r="BV29" i="7"/>
  <c r="BP17" i="7"/>
  <c r="BQ17" i="7" s="1"/>
  <c r="BX17" i="7"/>
  <c r="BR17" i="7"/>
  <c r="BT17" i="7"/>
  <c r="BV17" i="7"/>
  <c r="G2" i="14"/>
  <c r="BT30" i="7"/>
  <c r="BV30" i="7"/>
  <c r="BR30" i="7"/>
  <c r="BP30" i="7"/>
  <c r="BQ30" i="7" s="1"/>
  <c r="BX30" i="7"/>
  <c r="L2" i="14"/>
  <c r="BX15" i="7"/>
  <c r="BP15" i="7"/>
  <c r="BQ15" i="7" s="1"/>
  <c r="BR15" i="7"/>
  <c r="BV15" i="7"/>
  <c r="BT15" i="7"/>
  <c r="AD2" i="12"/>
  <c r="BT16" i="7"/>
  <c r="BV16" i="7"/>
  <c r="BP16" i="7"/>
  <c r="BQ16" i="7" s="1"/>
  <c r="BX16" i="7"/>
  <c r="BR16" i="7"/>
  <c r="O2" i="14"/>
  <c r="BV18" i="7"/>
  <c r="BX18" i="7"/>
  <c r="BP18" i="7"/>
  <c r="BQ18" i="7" s="1"/>
  <c r="BT18" i="7"/>
  <c r="BR18" i="7"/>
  <c r="V2" i="14"/>
  <c r="BX33" i="7"/>
  <c r="BP33" i="7"/>
  <c r="BQ33" i="7" s="1"/>
  <c r="BR33" i="7"/>
  <c r="BV33" i="7"/>
  <c r="BT33" i="7"/>
  <c r="R2" i="14"/>
  <c r="BX25" i="7"/>
  <c r="BP25" i="7"/>
  <c r="BQ25" i="7" s="1"/>
  <c r="BR25" i="7"/>
  <c r="BT25" i="7"/>
  <c r="BV25" i="7"/>
  <c r="BR3" i="7"/>
  <c r="BP3" i="7"/>
  <c r="BX3" i="7"/>
  <c r="BV3" i="7"/>
  <c r="BT3" i="7"/>
  <c r="BR6" i="7"/>
  <c r="BT6" i="7"/>
  <c r="BV6" i="7"/>
  <c r="BP6" i="7"/>
  <c r="BQ6" i="7" s="1"/>
  <c r="BX6" i="7"/>
  <c r="BR13" i="7"/>
  <c r="BT13" i="7"/>
  <c r="BV13" i="7"/>
  <c r="BP13" i="7"/>
  <c r="BQ13" i="7" s="1"/>
  <c r="BX13" i="7"/>
  <c r="BT34" i="7"/>
  <c r="BP34" i="7"/>
  <c r="BQ34" i="7" s="1"/>
  <c r="BV34" i="7"/>
  <c r="BX34" i="7"/>
  <c r="BR34" i="7"/>
  <c r="BT10" i="7"/>
  <c r="BV10" i="7"/>
  <c r="BR10" i="7"/>
  <c r="BX10" i="7"/>
  <c r="BP10" i="7"/>
  <c r="BQ10" i="7" s="1"/>
  <c r="P2" i="14"/>
  <c r="BV21" i="7"/>
  <c r="BX21" i="7"/>
  <c r="BP21" i="7"/>
  <c r="BQ21" i="7" s="1"/>
  <c r="BT21" i="7"/>
  <c r="BR21" i="7"/>
  <c r="BS11" i="7"/>
  <c r="BW11" i="7"/>
  <c r="BU11" i="7"/>
  <c r="BM11" i="7"/>
  <c r="BN11" i="7" s="1"/>
  <c r="BL11" i="7"/>
  <c r="E2" i="14"/>
  <c r="K3" i="12"/>
  <c r="AD7" i="12"/>
  <c r="J2" i="14"/>
  <c r="AA2" i="12"/>
  <c r="H2" i="14"/>
  <c r="M2" i="14"/>
  <c r="Q2" i="14"/>
  <c r="S2" i="14"/>
  <c r="BQ3" i="7" l="1"/>
</calcChain>
</file>

<file path=xl/sharedStrings.xml><?xml version="1.0" encoding="utf-8"?>
<sst xmlns="http://schemas.openxmlformats.org/spreadsheetml/2006/main" count="1909" uniqueCount="117">
  <si>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</si>
  <si>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</si>
  <si>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</si>
  <si>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</si>
  <si>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</si>
  <si>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</si>
  <si>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</si>
  <si>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</si>
  <si>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</si>
  <si>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</si>
  <si>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</si>
  <si>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</si>
  <si>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</si>
  <si>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</si>
  <si>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</si>
  <si>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</si>
  <si>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</si>
  <si>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</si>
  <si>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</si>
  <si>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</si>
  <si>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</si>
  <si>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</si>
  <si>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</si>
  <si>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</si>
  <si>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</si>
  <si>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</si>
  <si>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</si>
  <si>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</si>
  <si>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</si>
  <si>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</si>
  <si>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</si>
  <si>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</si>
  <si>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</si>
  <si>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</si>
  <si>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</si>
  <si>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</si>
  <si>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</si>
  <si>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</si>
  <si>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</si>
  <si>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</si>
  <si>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</si>
  <si>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</si>
  <si>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</si>
  <si>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</si>
  <si>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</si>
  <si>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</si>
  <si>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</si>
  <si>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</si>
  <si>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</si>
  <si>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</si>
  <si>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</si>
  <si>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</si>
  <si>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</si>
  <si>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</si>
  <si>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</si>
  <si>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</si>
  <si>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</si>
  <si>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</si>
  <si>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</si>
  <si>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</si>
  <si>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</si>
  <si>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</si>
  <si>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</si>
  <si>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</si>
  <si>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</si>
  <si>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</si>
  <si>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</si>
  <si>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</si>
  <si>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</si>
  <si>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</si>
  <si>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</si>
  <si>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</si>
  <si>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</si>
  <si>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</si>
  <si>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</si>
  <si>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</si>
  <si>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</si>
  <si>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</si>
  <si>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</si>
  <si>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</si>
  <si>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</si>
  <si>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</si>
  <si>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</si>
  <si>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</si>
  <si>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</si>
  <si>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</si>
  <si>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</si>
  <si>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</si>
  <si>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</si>
  <si>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</si>
  <si>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</si>
  <si>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</si>
  <si>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</si>
  <si>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</si>
  <si>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</si>
  <si>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</si>
  <si>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</si>
  <si>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</si>
  <si>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</si>
  <si>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</si>
  <si>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</si>
  <si>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</si>
  <si>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</si>
  <si>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</si>
  <si>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</si>
  <si>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</si>
  <si>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</si>
  <si>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</si>
  <si>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</si>
  <si>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</si>
  <si>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</si>
  <si>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</si>
  <si>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Piotr Gąsiorek</t>
  </si>
  <si>
    <t>ZA.228+259+260</t>
  </si>
  <si>
    <t>25.09.2021</t>
  </si>
  <si>
    <t>NO</t>
  </si>
  <si>
    <t>Echiniscus pellucidus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</si>
</sst>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x14ac:dyDescent="0.2">
      <c r="A2" s="127" t="str">
        <f>'males_stats (μm)'!A$2</f>
        <v>Echiniscus pellucidus</v>
      </c>
      <c r="B2" s="129" t="str">
        <f>'males_stats (μm)'!B$2</f>
        <v>ZA.228+259+260</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x14ac:dyDescent="0.2">
      <c r="A3" s="127" t="str">
        <f>'males_stats (μm)'!A$2</f>
        <v>Echiniscus pellucidus</v>
      </c>
      <c r="B3" s="129" t="str">
        <f>'males_stats (μm)'!B$2</f>
        <v>ZA.228+259+260</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x14ac:dyDescent="0.2">
      <c r="A4" s="127" t="str">
        <f>'males_stats (μm)'!A$2</f>
        <v>Echiniscus pellucidus</v>
      </c>
      <c r="B4" s="129" t="str">
        <f>'males_stats (μm)'!B$2</f>
        <v>ZA.228+259+260</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x14ac:dyDescent="0.2">
      <c r="A5" s="127" t="str">
        <f>'males_stats (μm)'!A$2</f>
        <v>Echiniscus pellucidus</v>
      </c>
      <c r="B5" s="129" t="str">
        <f>'males_stats (μm)'!B$2</f>
        <v>ZA.228+259+260</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x14ac:dyDescent="0.2">
      <c r="A6" s="127" t="str">
        <f>'males_stats (μm)'!A$2</f>
        <v>Echiniscus pellucidus</v>
      </c>
      <c r="B6" s="129" t="str">
        <f>'males_stats (μm)'!B$2</f>
        <v>ZA.228+259+260</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x14ac:dyDescent="0.2">
      <c r="A7" s="127" t="str">
        <f>'males_stats (μm)'!A$2</f>
        <v>Echiniscus pellucidus</v>
      </c>
      <c r="B7" s="129" t="str">
        <f>'males_stats (μm)'!B$2</f>
        <v>ZA.228+259+260</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x14ac:dyDescent="0.2">
      <c r="A8" s="127" t="str">
        <f>'males_stats (μm)'!A$2</f>
        <v>Echiniscus pellucidus</v>
      </c>
      <c r="B8" s="129" t="str">
        <f>'males_stats (μm)'!B$2</f>
        <v>ZA.228+259+260</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x14ac:dyDescent="0.2">
      <c r="A9" s="127" t="str">
        <f>'males_stats (μm)'!A$2</f>
        <v>Echiniscus pellucidus</v>
      </c>
      <c r="B9" s="129" t="str">
        <f>'males_stats (μm)'!B$2</f>
        <v>ZA.228+259+260</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x14ac:dyDescent="0.2">
      <c r="A10" s="127" t="str">
        <f>'males_stats (μm)'!A$2</f>
        <v>Echiniscus pellucidus</v>
      </c>
      <c r="B10" s="129" t="str">
        <f>'males_stats (μm)'!B$2</f>
        <v>ZA.228+259+260</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x14ac:dyDescent="0.2">
      <c r="A11" s="127" t="str">
        <f>'males_stats (μm)'!A$2</f>
        <v>Echiniscus pellucidus</v>
      </c>
      <c r="B11" s="129" t="str">
        <f>'males_stats (μm)'!B$2</f>
        <v>ZA.228+259+260</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x14ac:dyDescent="0.2">
      <c r="A12" s="127" t="str">
        <f>'males_stats (μm)'!A$2</f>
        <v>Echiniscus pellucidus</v>
      </c>
      <c r="B12" s="129" t="str">
        <f>'males_stats (μm)'!B$2</f>
        <v>ZA.228+259+260</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x14ac:dyDescent="0.2">
      <c r="A13" s="127" t="str">
        <f>'males_stats (μm)'!A$2</f>
        <v>Echiniscus pellucidus</v>
      </c>
      <c r="B13" s="129" t="str">
        <f>'males_stats (μm)'!B$2</f>
        <v>ZA.228+259+260</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x14ac:dyDescent="0.2">
      <c r="A14" s="127" t="str">
        <f>'males_stats (μm)'!A$2</f>
        <v>Echiniscus pellucidus</v>
      </c>
      <c r="B14" s="129" t="str">
        <f>'males_stats (μm)'!B$2</f>
        <v>ZA.228+259+260</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x14ac:dyDescent="0.2">
      <c r="A15" s="127" t="str">
        <f>'males_stats (μm)'!A$2</f>
        <v>Echiniscus pellucidus</v>
      </c>
      <c r="B15" s="129" t="str">
        <f>'males_stats (μm)'!B$2</f>
        <v>ZA.228+259+260</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x14ac:dyDescent="0.2">
      <c r="A16" s="127" t="str">
        <f>'males_stats (μm)'!A$2</f>
        <v>Echiniscus pellucidus</v>
      </c>
      <c r="B16" s="129" t="str">
        <f>'males_stats (μm)'!B$2</f>
        <v>ZA.228+259+260</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x14ac:dyDescent="0.2">
      <c r="A17" s="127" t="str">
        <f>'males_stats (μm)'!A$2</f>
        <v>Echiniscus pellucidus</v>
      </c>
      <c r="B17" s="129" t="str">
        <f>'males_stats (μm)'!B$2</f>
        <v>ZA.228+259+260</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x14ac:dyDescent="0.2">
      <c r="A18" s="127" t="str">
        <f>'males_stats (μm)'!A$2</f>
        <v>Echiniscus pellucidus</v>
      </c>
      <c r="B18" s="129" t="str">
        <f>'males_stats (μm)'!B$2</f>
        <v>ZA.228+259+260</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x14ac:dyDescent="0.2">
      <c r="A19" s="127" t="str">
        <f>'males_stats (μm)'!A$2</f>
        <v>Echiniscus pellucidus</v>
      </c>
      <c r="B19" s="129" t="str">
        <f>'males_stats (μm)'!B$2</f>
        <v>ZA.228+259+260</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x14ac:dyDescent="0.2">
      <c r="A20" s="127" t="str">
        <f>'males_stats (μm)'!A$2</f>
        <v>Echiniscus pellucidus</v>
      </c>
      <c r="B20" s="129" t="str">
        <f>'males_stats (μm)'!B$2</f>
        <v>ZA.228+259+260</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x14ac:dyDescent="0.2">
      <c r="A21" s="127" t="str">
        <f>'males_stats (μm)'!A$2</f>
        <v>Echiniscus pellucidus</v>
      </c>
      <c r="B21" s="129" t="str">
        <f>'males_stats (μm)'!B$2</f>
        <v>ZA.228+259+260</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x14ac:dyDescent="0.2">
      <c r="A22" s="127" t="str">
        <f>'males_stats (μm)'!A$2</f>
        <v>Echiniscus pellucidus</v>
      </c>
      <c r="B22" s="129" t="str">
        <f>'males_stats (μm)'!B$2</f>
        <v>ZA.228+259+260</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x14ac:dyDescent="0.2">
      <c r="A23" s="127" t="str">
        <f>'males_stats (μm)'!A$2</f>
        <v>Echiniscus pellucidus</v>
      </c>
      <c r="B23" s="129" t="str">
        <f>'males_stats (μm)'!B$2</f>
        <v>ZA.228+259+260</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x14ac:dyDescent="0.2">
      <c r="A24" s="127" t="str">
        <f>'males_stats (μm)'!A$2</f>
        <v>Echiniscus pellucidus</v>
      </c>
      <c r="B24" s="129" t="str">
        <f>'males_stats (μm)'!B$2</f>
        <v>ZA.228+259+260</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x14ac:dyDescent="0.2">
      <c r="A25" s="127" t="str">
        <f>'males_stats (μm)'!A$2</f>
        <v>Echiniscus pellucidus</v>
      </c>
      <c r="B25" s="129" t="str">
        <f>'males_stats (μm)'!B$2</f>
        <v>ZA.228+259+260</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x14ac:dyDescent="0.2">
      <c r="A26" s="127" t="str">
        <f>'males_stats (μm)'!A$2</f>
        <v>Echiniscus pellucidus</v>
      </c>
      <c r="B26" s="129" t="str">
        <f>'males_stats (μm)'!B$2</f>
        <v>ZA.228+259+260</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Echiniscus pellucidus</v>
      </c>
      <c r="B27" s="129" t="str">
        <f>'males_stats (μm)'!B$2</f>
        <v>ZA.228+259+260</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Echiniscus pellucidus</v>
      </c>
      <c r="B28" s="129" t="str">
        <f>'males_stats (μm)'!B$2</f>
        <v>ZA.228+259+260</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Echiniscus pellucidus</v>
      </c>
      <c r="B29" s="129" t="str">
        <f>'males_stats (μm)'!B$2</f>
        <v>ZA.228+259+260</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Echiniscus pellucidus</v>
      </c>
      <c r="B30" s="129" t="str">
        <f>'males_stats (μm)'!B$2</f>
        <v>ZA.228+259+260</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Echiniscus pellucidus</v>
      </c>
      <c r="B31" s="129" t="str">
        <f>'males_stats (μm)'!B$2</f>
        <v>ZA.228+259+260</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F5" sqref="F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63</v>
      </c>
      <c r="B1" s="81" t="s">
        <v>64</v>
      </c>
      <c r="C1" s="67" t="s">
        <v>47</v>
      </c>
      <c r="D1" s="82" t="s">
        <v>4</v>
      </c>
      <c r="E1" s="82" t="s">
        <v>28</v>
      </c>
      <c r="F1" s="82" t="s">
        <v>48</v>
      </c>
      <c r="G1" s="82" t="s">
        <v>49</v>
      </c>
      <c r="H1" s="82" t="s">
        <v>50</v>
      </c>
      <c r="I1" s="82" t="s">
        <v>51</v>
      </c>
      <c r="J1" s="82" t="s">
        <v>52</v>
      </c>
      <c r="K1" s="82" t="s">
        <v>53</v>
      </c>
      <c r="L1" s="82" t="s">
        <v>90</v>
      </c>
      <c r="M1" s="82" t="s">
        <v>94</v>
      </c>
      <c r="N1" s="82" t="s">
        <v>91</v>
      </c>
      <c r="O1" s="82" t="s">
        <v>92</v>
      </c>
      <c r="P1" s="82" t="s">
        <v>5</v>
      </c>
      <c r="Q1" s="82" t="s">
        <v>6</v>
      </c>
      <c r="R1" s="82" t="s">
        <v>7</v>
      </c>
      <c r="S1" s="82" t="s">
        <v>65</v>
      </c>
      <c r="T1" s="82" t="s">
        <v>66</v>
      </c>
      <c r="U1" s="82" t="s">
        <v>108</v>
      </c>
      <c r="V1" s="82" t="s">
        <v>67</v>
      </c>
      <c r="W1" s="82" t="s">
        <v>68</v>
      </c>
      <c r="X1" s="82" t="s">
        <v>109</v>
      </c>
      <c r="Y1" s="82" t="s">
        <v>69</v>
      </c>
      <c r="Z1" s="82" t="s">
        <v>70</v>
      </c>
      <c r="AA1" s="82" t="s">
        <v>110</v>
      </c>
      <c r="AB1" s="82" t="s">
        <v>71</v>
      </c>
      <c r="AC1" s="82" t="s">
        <v>72</v>
      </c>
      <c r="AD1" s="82" t="s">
        <v>111</v>
      </c>
    </row>
    <row r="2" spans="1:30" x14ac:dyDescent="0.2">
      <c r="A2" s="127" t="str">
        <f>'general info'!D2</f>
        <v>Echiniscus pellucidus</v>
      </c>
      <c r="B2" s="128" t="str">
        <f>'general info'!D3</f>
        <v>ZA.228+259+260</v>
      </c>
      <c r="C2" s="101">
        <f>juveniles!B1</f>
        <v>1</v>
      </c>
      <c r="D2" s="102">
        <f>IF(juveniles!B3&gt;0,juveniles!B3,"")</f>
        <v>181</v>
      </c>
      <c r="E2" s="107">
        <f>IF(juveniles!B4&gt;0,juveniles!B4,"")</f>
        <v>36.9</v>
      </c>
      <c r="F2" s="107">
        <f>IF(juveniles!B6&gt;0,juveniles!B6,"")</f>
        <v>9.5</v>
      </c>
      <c r="G2" s="107">
        <f>IF(juveniles!B7&gt;0,juveniles!B7,"")</f>
        <v>5.5</v>
      </c>
      <c r="H2" s="107">
        <f>IF(juveniles!B8&gt;0,juveniles!B8,"")</f>
        <v>13.9</v>
      </c>
      <c r="I2" s="107">
        <f>IF(juveniles!B9&gt;0,juveniles!B9,"")</f>
        <v>5.3</v>
      </c>
      <c r="J2" s="107">
        <f>IF(juveniles!B10&gt;0,juveniles!B10,"")</f>
        <v>40.799999999999997</v>
      </c>
      <c r="K2" s="108">
        <f>IF(juveniles!B11&gt;0,juveniles!B11,"")</f>
        <v>0.22541436464088396</v>
      </c>
      <c r="L2" s="107">
        <f>IF(juveniles!B13&gt;0,juveniles!B13,"")</f>
        <v>33.5</v>
      </c>
      <c r="M2" s="107">
        <f>IF(juveniles!B14&gt;0,juveniles!B14,"")</f>
        <v>12.1</v>
      </c>
      <c r="N2" s="107">
        <f>IF(juveniles!B15&gt;0,juveniles!B15,"")</f>
        <v>29.3</v>
      </c>
      <c r="O2" s="107">
        <f>IF(juveniles!B16&gt;0,juveniles!B16,"")</f>
        <v>34.700000000000003</v>
      </c>
      <c r="P2" s="107">
        <f>IF(juveniles!B17&gt;0,juveniles!B17,"")</f>
        <v>2.8</v>
      </c>
      <c r="Q2" s="107">
        <f>IF(juveniles!B18&gt;0,juveniles!B18,"")</f>
        <v>3.9</v>
      </c>
      <c r="R2" s="107">
        <f>IF(juveniles!B19&gt;0,juveniles!B19,"")</f>
        <v>9</v>
      </c>
      <c r="S2" s="107">
        <f>IF(juveniles!B21&gt;0,juveniles!B21,"")</f>
        <v>10.7</v>
      </c>
      <c r="T2" s="107">
        <f>IF(juveniles!B22&gt;0,juveniles!B22,"")</f>
        <v>1.9</v>
      </c>
      <c r="U2" s="108">
        <f>IF(juveniles!B23&gt;0,juveniles!B23,"")</f>
        <v>0.17757009345794392</v>
      </c>
      <c r="V2" s="107">
        <f>IF(juveniles!B25&gt;0,juveniles!B25,"")</f>
        <v>10</v>
      </c>
      <c r="W2" s="107">
        <f>IF(juveniles!B26&gt;0,juveniles!B26,"")</f>
        <v>1.8</v>
      </c>
      <c r="X2" s="108">
        <f>IF(juveniles!B27&gt;0,juveniles!B27,"")</f>
        <v>0.18</v>
      </c>
      <c r="Y2" s="107">
        <f>IF(juveniles!B29&gt;0,juveniles!B29,"")</f>
        <v>9.8000000000000007</v>
      </c>
      <c r="Z2" s="111" t="str">
        <f>IF(juveniles!B30&gt;0,juveniles!B30,"")</f>
        <v/>
      </c>
      <c r="AA2" s="112" t="str">
        <f>IF(juveniles!B31&gt;0,juveniles!B31,"")</f>
        <v/>
      </c>
      <c r="AB2" s="111">
        <f>IF(juveniles!B33&gt;0,juveniles!B33,"")</f>
        <v>12.4</v>
      </c>
      <c r="AC2" s="111">
        <f>IF(juveniles!B34&gt;0,juveniles!B34,"")</f>
        <v>2.2999999999999998</v>
      </c>
      <c r="AD2" s="112">
        <f>IF(juveniles!B35&gt;0,juveniles!B35,"")</f>
        <v>0.18548387096774191</v>
      </c>
    </row>
    <row r="3" spans="1:30" x14ac:dyDescent="0.2">
      <c r="A3" s="63" t="str">
        <f t="shared" ref="A3:B19" si="0">A$2</f>
        <v>Echiniscus pellucidus</v>
      </c>
      <c r="B3" s="79" t="str">
        <f>B$2</f>
        <v>ZA.228+259+260</v>
      </c>
      <c r="C3" s="101">
        <f>juveniles!D1</f>
        <v>2</v>
      </c>
      <c r="D3" s="102">
        <f>IF(juveniles!D3&gt;0,juveniles!D3,"")</f>
        <v>179</v>
      </c>
      <c r="E3" s="113">
        <f>IF(juveniles!D4&gt;0,juveniles!D4,"")</f>
        <v>34.700000000000003</v>
      </c>
      <c r="F3" s="113">
        <f>IF(juveniles!D6&gt;0,juveniles!D6,"")</f>
        <v>8.8000000000000007</v>
      </c>
      <c r="G3" s="113">
        <f>IF(juveniles!D7&gt;0,juveniles!D7,"")</f>
        <v>6.1</v>
      </c>
      <c r="H3" s="113">
        <f>IF(juveniles!D8&gt;0,juveniles!D8,"")</f>
        <v>13.5</v>
      </c>
      <c r="I3" s="113">
        <f>IF(juveniles!D9&gt;0,juveniles!D9,"")</f>
        <v>5.6</v>
      </c>
      <c r="J3" s="113">
        <f>IF(juveniles!D10&gt;0,juveniles!D10,"")</f>
        <v>40.200000000000003</v>
      </c>
      <c r="K3" s="112">
        <f>IF(juveniles!D11&gt;0,juveniles!D11,"")</f>
        <v>0.22458100558659219</v>
      </c>
      <c r="L3" s="113">
        <f>IF(juveniles!D13&gt;0,juveniles!D13,"")</f>
        <v>35.6</v>
      </c>
      <c r="M3" s="113">
        <f>IF(juveniles!D14&gt;0,juveniles!D14,"")</f>
        <v>18.100000000000001</v>
      </c>
      <c r="N3" s="113">
        <f>IF(juveniles!D15&gt;0,juveniles!D15,"")</f>
        <v>31</v>
      </c>
      <c r="O3" s="113">
        <f>IF(juveniles!D16&gt;0,juveniles!D16,"")</f>
        <v>38.1</v>
      </c>
      <c r="P3" s="113">
        <f>IF(juveniles!D17&gt;0,juveniles!D17,"")</f>
        <v>2.9</v>
      </c>
      <c r="Q3" s="113">
        <f>IF(juveniles!D18&gt;0,juveniles!D18,"")</f>
        <v>3.8</v>
      </c>
      <c r="R3" s="113">
        <f>IF(juveniles!D19&gt;0,juveniles!D19,"")</f>
        <v>8</v>
      </c>
      <c r="S3" s="113">
        <f>IF(juveniles!D21&gt;0,juveniles!D21,"")</f>
        <v>10.7</v>
      </c>
      <c r="T3" s="113">
        <f>IF(juveniles!D22&gt;0,juveniles!D22,"")</f>
        <v>2.2000000000000002</v>
      </c>
      <c r="U3" s="112">
        <f>IF(juveniles!D23&gt;0,juveniles!D23,"")</f>
        <v>0.20560747663551404</v>
      </c>
      <c r="V3" s="113">
        <f>IF(juveniles!D25&gt;0,juveniles!D25,"")</f>
        <v>10.1</v>
      </c>
      <c r="W3" s="113">
        <f>IF(juveniles!D26&gt;0,juveniles!D26,"")</f>
        <v>1.9</v>
      </c>
      <c r="X3" s="112">
        <f>IF(juveniles!D27&gt;0,juveniles!D27,"")</f>
        <v>0.18811881188118812</v>
      </c>
      <c r="Y3" s="113">
        <f>IF(juveniles!D29&gt;0,juveniles!D29,"")</f>
        <v>10.5</v>
      </c>
      <c r="Z3" s="111">
        <f>IF(juveniles!D30&gt;0,juveniles!D30,"")</f>
        <v>1.7</v>
      </c>
      <c r="AA3" s="112">
        <f>IF(juveniles!D31&gt;0,juveniles!D31,"")</f>
        <v>0.16190476190476191</v>
      </c>
      <c r="AB3" s="111">
        <f>IF(juveniles!D33&gt;0,juveniles!D33,"")</f>
        <v>12.5</v>
      </c>
      <c r="AC3" s="111">
        <f>IF(juveniles!D34&gt;0,juveniles!D34,"")</f>
        <v>2.6</v>
      </c>
      <c r="AD3" s="112">
        <f>IF(juveniles!D35&gt;0,juveniles!D35,"")</f>
        <v>0.20800000000000002</v>
      </c>
    </row>
    <row r="4" spans="1:30" x14ac:dyDescent="0.2">
      <c r="A4" s="63" t="str">
        <f t="shared" si="0"/>
        <v>Echiniscus pellucidus</v>
      </c>
      <c r="B4" s="79" t="str">
        <f t="shared" si="0"/>
        <v>ZA.228+259+260</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3" t="str">
        <f>IF(juveniles!F13&gt;0,juveniles!F13,"")</f>
        <v/>
      </c>
      <c r="M4" s="113"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IF(juveniles!F21&gt;0,juveniles!F21,"")</f>
        <v/>
      </c>
      <c r="T4" s="113" t="str">
        <f>IF(juveniles!F22&gt;0,juveniles!F22,"")</f>
        <v/>
      </c>
      <c r="U4" s="112" t="str">
        <f>IF(juveniles!F23&gt;0,juveniles!F23,"")</f>
        <v/>
      </c>
      <c r="V4" s="113" t="str">
        <f>IF(juveniles!F25&gt;0,juveniles!F25,"")</f>
        <v/>
      </c>
      <c r="W4" s="113" t="str">
        <f>IF(juveniles!F26&gt;0,juveniles!F26,"")</f>
        <v/>
      </c>
      <c r="X4" s="112" t="str">
        <f>IF(juveniles!F27&gt;0,juveniles!F27,"")</f>
        <v/>
      </c>
      <c r="Y4" s="113" t="str">
        <f>IF(juveniles!F29&gt;0,juveniles!F29,"")</f>
        <v/>
      </c>
      <c r="Z4" s="111" t="str">
        <f>IF(juveniles!F30&gt;0,juveniles!F30,"")</f>
        <v/>
      </c>
      <c r="AA4" s="112" t="str">
        <f>IF(juveniles!F31&gt;0,juveniles!F31,"")</f>
        <v/>
      </c>
      <c r="AB4" s="111" t="str">
        <f>IF(juveniles!F33&gt;0,juveniles!F33,"")</f>
        <v/>
      </c>
      <c r="AC4" s="111" t="str">
        <f>IF(juveniles!F34&gt;0,juveniles!F34,"")</f>
        <v/>
      </c>
      <c r="AD4" s="112" t="str">
        <f>IF(juveniles!F35&gt;0,juveniles!F35,"")</f>
        <v/>
      </c>
    </row>
    <row r="5" spans="1:30" x14ac:dyDescent="0.2">
      <c r="A5" s="63" t="str">
        <f t="shared" si="0"/>
        <v>Echiniscus pellucidus</v>
      </c>
      <c r="B5" s="79" t="str">
        <f t="shared" si="0"/>
        <v>ZA.228+259+260</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3" t="str">
        <f>IF(juveniles!H13&gt;0,juveniles!H13,"")</f>
        <v/>
      </c>
      <c r="M5" s="113"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IF(juveniles!H21&gt;0,juveniles!H21,"")</f>
        <v/>
      </c>
      <c r="T5" s="113" t="str">
        <f>IF(juveniles!H22&gt;0,juveniles!H22,"")</f>
        <v/>
      </c>
      <c r="U5" s="112" t="str">
        <f>IF(juveniles!H23&gt;0,juveniles!H23,"")</f>
        <v/>
      </c>
      <c r="V5" s="113" t="str">
        <f>IF(juveniles!H25&gt;0,juveniles!H25,"")</f>
        <v/>
      </c>
      <c r="W5" s="113" t="str">
        <f>IF(juveniles!H26&gt;0,juveniles!H26,"")</f>
        <v/>
      </c>
      <c r="X5" s="112" t="str">
        <f>IF(juveniles!H27&gt;0,juveniles!H27,"")</f>
        <v/>
      </c>
      <c r="Y5" s="113" t="str">
        <f>IF(juveniles!H29&gt;0,juveniles!H29,"")</f>
        <v/>
      </c>
      <c r="Z5" s="111" t="str">
        <f>IF(juveniles!H30&gt;0,juveniles!H30,"")</f>
        <v/>
      </c>
      <c r="AA5" s="112" t="str">
        <f>IF(juveniles!H31&gt;0,juveniles!H31,"")</f>
        <v/>
      </c>
      <c r="AB5" s="111" t="str">
        <f>IF(juveniles!H33&gt;0,juveniles!H33,"")</f>
        <v/>
      </c>
      <c r="AC5" s="111" t="str">
        <f>IF(juveniles!H34&gt;0,juveniles!H34,"")</f>
        <v/>
      </c>
      <c r="AD5" s="112" t="str">
        <f>IF(juveniles!H35&gt;0,juveniles!H35,"")</f>
        <v/>
      </c>
    </row>
    <row r="6" spans="1:30" x14ac:dyDescent="0.2">
      <c r="A6" s="63" t="str">
        <f t="shared" si="0"/>
        <v>Echiniscus pellucidus</v>
      </c>
      <c r="B6" s="79" t="str">
        <f t="shared" si="0"/>
        <v>ZA.228+259+260</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3" t="str">
        <f>IF(juveniles!J13&gt;0,juveniles!J13,"")</f>
        <v/>
      </c>
      <c r="M6" s="113"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IF(juveniles!J21&gt;0,juveniles!J21,"")</f>
        <v/>
      </c>
      <c r="T6" s="113" t="str">
        <f>IF(juveniles!J22&gt;0,juveniles!J22,"")</f>
        <v/>
      </c>
      <c r="U6" s="112" t="str">
        <f>IF(juveniles!J23&gt;0,juveniles!J23,"")</f>
        <v/>
      </c>
      <c r="V6" s="113" t="str">
        <f>IF(juveniles!J25&gt;0,juveniles!J25,"")</f>
        <v/>
      </c>
      <c r="W6" s="113" t="str">
        <f>IF(juveniles!J26&gt;0,juveniles!J26,"")</f>
        <v/>
      </c>
      <c r="X6" s="112" t="str">
        <f>IF(juveniles!J27&gt;0,juveniles!J27,"")</f>
        <v/>
      </c>
      <c r="Y6" s="113" t="str">
        <f>IF(juveniles!J29&gt;0,juveniles!J29,"")</f>
        <v/>
      </c>
      <c r="Z6" s="111" t="str">
        <f>IF(juveniles!J30&gt;0,juveniles!J30,"")</f>
        <v/>
      </c>
      <c r="AA6" s="112" t="str">
        <f>IF(juveniles!J31&gt;0,juveniles!J31,"")</f>
        <v/>
      </c>
      <c r="AB6" s="111" t="str">
        <f>IF(juveniles!J33&gt;0,juveniles!J33,"")</f>
        <v/>
      </c>
      <c r="AC6" s="111" t="str">
        <f>IF(juveniles!J34&gt;0,juveniles!J34,"")</f>
        <v/>
      </c>
      <c r="AD6" s="112" t="str">
        <f>IF(juveniles!J35&gt;0,juveniles!J35,"")</f>
        <v/>
      </c>
    </row>
    <row r="7" spans="1:30" x14ac:dyDescent="0.2">
      <c r="A7" s="63" t="str">
        <f t="shared" si="0"/>
        <v>Echiniscus pellucidus</v>
      </c>
      <c r="B7" s="79" t="str">
        <f t="shared" si="0"/>
        <v>ZA.228+259+260</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IF(juveniles!L21&gt;0,juveniles!L21,"")</f>
        <v/>
      </c>
      <c r="T7" s="113" t="str">
        <f>IF(juveniles!L22&gt;0,juveniles!L22,"")</f>
        <v/>
      </c>
      <c r="U7" s="112" t="str">
        <f>IF(juveniles!L23&gt;0,juveniles!L23,"")</f>
        <v/>
      </c>
      <c r="V7" s="113" t="str">
        <f>IF(juveniles!L25&gt;0,juveniles!L25,"")</f>
        <v/>
      </c>
      <c r="W7" s="113" t="str">
        <f>IF(juveniles!L26&gt;0,juveniles!L26,"")</f>
        <v/>
      </c>
      <c r="X7" s="112" t="str">
        <f>IF(juveniles!L27&gt;0,juveniles!L27,"")</f>
        <v/>
      </c>
      <c r="Y7" s="113" t="str">
        <f>IF(juveniles!L29&gt;0,juveniles!L29,"")</f>
        <v/>
      </c>
      <c r="Z7" s="111" t="str">
        <f>IF(juveniles!L30&gt;0,juveniles!L30,"")</f>
        <v/>
      </c>
      <c r="AA7" s="112" t="str">
        <f>IF(juveniles!L31&gt;0,juveniles!L31,"")</f>
        <v/>
      </c>
      <c r="AB7" s="111" t="str">
        <f>IF(juveniles!L33&gt;0,juveniles!L33,"")</f>
        <v/>
      </c>
      <c r="AC7" s="111" t="str">
        <f>IF(juveniles!L34&gt;0,juveniles!L34,"")</f>
        <v/>
      </c>
      <c r="AD7" s="112" t="str">
        <f>IF(juveniles!L35&gt;0,juveniles!L35,"")</f>
        <v/>
      </c>
    </row>
    <row r="8" spans="1:30" x14ac:dyDescent="0.2">
      <c r="A8" s="63" t="str">
        <f t="shared" si="0"/>
        <v>Echiniscus pellucidus</v>
      </c>
      <c r="B8" s="79" t="str">
        <f t="shared" si="0"/>
        <v>ZA.228+259+260</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IF(juveniles!N21&gt;0,juveniles!N21,"")</f>
        <v/>
      </c>
      <c r="T8" s="113" t="str">
        <f>IF(juveniles!N22&gt;0,juveniles!N22,"")</f>
        <v/>
      </c>
      <c r="U8" s="112" t="str">
        <f>IF(juveniles!N23&gt;0,juveniles!N23,"")</f>
        <v/>
      </c>
      <c r="V8" s="113" t="str">
        <f>IF(juveniles!N25&gt;0,juveniles!N25,"")</f>
        <v/>
      </c>
      <c r="W8" s="113" t="str">
        <f>IF(juveniles!N26&gt;0,juveniles!N26,"")</f>
        <v/>
      </c>
      <c r="X8" s="112" t="str">
        <f>IF(juveniles!N27&gt;0,juveniles!N27,"")</f>
        <v/>
      </c>
      <c r="Y8" s="113" t="str">
        <f>IF(juveniles!N29&gt;0,juveniles!N29,"")</f>
        <v/>
      </c>
      <c r="Z8" s="111" t="str">
        <f>IF(juveniles!N30&gt;0,juveniles!N30,"")</f>
        <v/>
      </c>
      <c r="AA8" s="112" t="str">
        <f>IF(juveniles!N31&gt;0,juveniles!N31,"")</f>
        <v/>
      </c>
      <c r="AB8" s="111" t="str">
        <f>IF(juveniles!N33&gt;0,juveniles!N33,"")</f>
        <v/>
      </c>
      <c r="AC8" s="111" t="str">
        <f>IF(juveniles!N34&gt;0,juveniles!N34,"")</f>
        <v/>
      </c>
      <c r="AD8" s="112" t="str">
        <f>IF(juveniles!N35&gt;0,juveniles!N35,"")</f>
        <v/>
      </c>
    </row>
    <row r="9" spans="1:30" x14ac:dyDescent="0.2">
      <c r="A9" s="63" t="str">
        <f t="shared" si="0"/>
        <v>Echiniscus pellucidus</v>
      </c>
      <c r="B9" s="79" t="str">
        <f t="shared" si="0"/>
        <v>ZA.228+259+260</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IF(juveniles!P21&gt;0,juveniles!P21,"")</f>
        <v/>
      </c>
      <c r="T9" s="113" t="str">
        <f>IF(juveniles!P22&gt;0,juveniles!P22,"")</f>
        <v/>
      </c>
      <c r="U9" s="112" t="str">
        <f>IF(juveniles!P23&gt;0,juveniles!P23,"")</f>
        <v/>
      </c>
      <c r="V9" s="113" t="str">
        <f>IF(juveniles!P25&gt;0,juveniles!P25,"")</f>
        <v/>
      </c>
      <c r="W9" s="113" t="str">
        <f>IF(juveniles!P26&gt;0,juveniles!P26,"")</f>
        <v/>
      </c>
      <c r="X9" s="112" t="str">
        <f>IF(juveniles!P27&gt;0,juveniles!P27,"")</f>
        <v/>
      </c>
      <c r="Y9" s="113" t="str">
        <f>IF(juveniles!P29&gt;0,juveniles!P29,"")</f>
        <v/>
      </c>
      <c r="Z9" s="111" t="str">
        <f>IF(juveniles!P30&gt;0,juveniles!P30,"")</f>
        <v/>
      </c>
      <c r="AA9" s="112" t="str">
        <f>IF(juveniles!P31&gt;0,juveniles!P31,"")</f>
        <v/>
      </c>
      <c r="AB9" s="111" t="str">
        <f>IF(juveniles!P33&gt;0,juveniles!P33,"")</f>
        <v/>
      </c>
      <c r="AC9" s="111" t="str">
        <f>IF(juveniles!P34&gt;0,juveniles!P34,"")</f>
        <v/>
      </c>
      <c r="AD9" s="112" t="str">
        <f>IF(juveniles!P35&gt;0,juveniles!P35,"")</f>
        <v/>
      </c>
    </row>
    <row r="10" spans="1:30" x14ac:dyDescent="0.2">
      <c r="A10" s="63" t="str">
        <f t="shared" si="0"/>
        <v>Echiniscus pellucidus</v>
      </c>
      <c r="B10" s="79" t="str">
        <f t="shared" si="0"/>
        <v>ZA.228+259+260</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IF(juveniles!R21&gt;0,juveniles!R21,"")</f>
        <v/>
      </c>
      <c r="T10" s="113" t="str">
        <f>IF(juveniles!R22&gt;0,juveniles!R22,"")</f>
        <v/>
      </c>
      <c r="U10" s="112" t="str">
        <f>IF(juveniles!R23&gt;0,juveniles!R23,"")</f>
        <v/>
      </c>
      <c r="V10" s="113" t="str">
        <f>IF(juveniles!R25&gt;0,juveniles!R25,"")</f>
        <v/>
      </c>
      <c r="W10" s="113" t="str">
        <f>IF(juveniles!R26&gt;0,juveniles!R26,"")</f>
        <v/>
      </c>
      <c r="X10" s="112" t="str">
        <f>IF(juveniles!R27&gt;0,juveniles!R27,"")</f>
        <v/>
      </c>
      <c r="Y10" s="113" t="str">
        <f>IF(juveniles!R29&gt;0,juveniles!R29,"")</f>
        <v/>
      </c>
      <c r="Z10" s="111" t="str">
        <f>IF(juveniles!R30&gt;0,juveniles!R30,"")</f>
        <v/>
      </c>
      <c r="AA10" s="112" t="str">
        <f>IF(juveniles!R31&gt;0,juveniles!R31,"")</f>
        <v/>
      </c>
      <c r="AB10" s="111" t="str">
        <f>IF(juveniles!R33&gt;0,juveniles!R33,"")</f>
        <v/>
      </c>
      <c r="AC10" s="111" t="str">
        <f>IF(juveniles!R34&gt;0,juveniles!R34,"")</f>
        <v/>
      </c>
      <c r="AD10" s="112" t="str">
        <f>IF(juveniles!R35&gt;0,juveniles!R35,"")</f>
        <v/>
      </c>
    </row>
    <row r="11" spans="1:30" x14ac:dyDescent="0.2">
      <c r="A11" s="63" t="str">
        <f t="shared" si="0"/>
        <v>Echiniscus pellucidus</v>
      </c>
      <c r="B11" s="79" t="str">
        <f t="shared" si="0"/>
        <v>ZA.228+259+260</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IF(juveniles!T21&gt;0,juveniles!T21,"")</f>
        <v/>
      </c>
      <c r="T11" s="113" t="str">
        <f>IF(juveniles!T22&gt;0,juveniles!T22,"")</f>
        <v/>
      </c>
      <c r="U11" s="112" t="str">
        <f>IF(juveniles!T23&gt;0,juveniles!T23,"")</f>
        <v/>
      </c>
      <c r="V11" s="113" t="str">
        <f>IF(juveniles!T25&gt;0,juveniles!T25,"")</f>
        <v/>
      </c>
      <c r="W11" s="113" t="str">
        <f>IF(juveniles!T26&gt;0,juveniles!T26,"")</f>
        <v/>
      </c>
      <c r="X11" s="112" t="str">
        <f>IF(juveniles!T27&gt;0,juveniles!T27,"")</f>
        <v/>
      </c>
      <c r="Y11" s="113" t="str">
        <f>IF(juveniles!T29&gt;0,juveniles!T29,"")</f>
        <v/>
      </c>
      <c r="Z11" s="111" t="str">
        <f>IF(juveniles!T30&gt;0,juveniles!T30,"")</f>
        <v/>
      </c>
      <c r="AA11" s="112" t="str">
        <f>IF(juveniles!T31&gt;0,juveniles!T31,"")</f>
        <v/>
      </c>
      <c r="AB11" s="111" t="str">
        <f>IF(juveniles!T33&gt;0,juveniles!T33,"")</f>
        <v/>
      </c>
      <c r="AC11" s="111" t="str">
        <f>IF(juveniles!T34&gt;0,juveniles!T34,"")</f>
        <v/>
      </c>
      <c r="AD11" s="112" t="str">
        <f>IF(juveniles!T35&gt;0,juveniles!T35,"")</f>
        <v/>
      </c>
    </row>
    <row r="12" spans="1:30" x14ac:dyDescent="0.2">
      <c r="A12" s="63" t="str">
        <f t="shared" si="0"/>
        <v>Echiniscus pellucidus</v>
      </c>
      <c r="B12" s="79" t="str">
        <f t="shared" si="0"/>
        <v>ZA.228+259+260</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IF(juveniles!V21&gt;0,juveniles!V21,"")</f>
        <v/>
      </c>
      <c r="T12" s="113" t="str">
        <f>IF(juveniles!V22&gt;0,juveniles!V22,"")</f>
        <v/>
      </c>
      <c r="U12" s="112" t="str">
        <f>IF(juveniles!V23&gt;0,juveniles!V23,"")</f>
        <v/>
      </c>
      <c r="V12" s="113" t="str">
        <f>IF(juveniles!V25&gt;0,juveniles!V25,"")</f>
        <v/>
      </c>
      <c r="W12" s="113" t="str">
        <f>IF(juveniles!V26&gt;0,juveniles!V26,"")</f>
        <v/>
      </c>
      <c r="X12" s="112" t="str">
        <f>IF(juveniles!V27&gt;0,juveniles!V27,"")</f>
        <v/>
      </c>
      <c r="Y12" s="113" t="str">
        <f>IF(juveniles!V29&gt;0,juveniles!V29,"")</f>
        <v/>
      </c>
      <c r="Z12" s="111" t="str">
        <f>IF(juveniles!V30&gt;0,juveniles!V30,"")</f>
        <v/>
      </c>
      <c r="AA12" s="112" t="str">
        <f>IF(juveniles!V31&gt;0,juveniles!V31,"")</f>
        <v/>
      </c>
      <c r="AB12" s="111" t="str">
        <f>IF(juveniles!V33&gt;0,juveniles!V33,"")</f>
        <v/>
      </c>
      <c r="AC12" s="111" t="str">
        <f>IF(juveniles!V34&gt;0,juveniles!V34,"")</f>
        <v/>
      </c>
      <c r="AD12" s="112" t="str">
        <f>IF(juveniles!V35&gt;0,juveniles!V35,"")</f>
        <v/>
      </c>
    </row>
    <row r="13" spans="1:30" x14ac:dyDescent="0.2">
      <c r="A13" s="63" t="str">
        <f t="shared" si="0"/>
        <v>Echiniscus pellucidus</v>
      </c>
      <c r="B13" s="79" t="str">
        <f t="shared" si="0"/>
        <v>ZA.228+259+260</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IF(juveniles!X21&gt;0,juveniles!X21,"")</f>
        <v/>
      </c>
      <c r="T13" s="113" t="str">
        <f>IF(juveniles!X22&gt;0,juveniles!X22,"")</f>
        <v/>
      </c>
      <c r="U13" s="112" t="str">
        <f>IF(juveniles!X23&gt;0,juveniles!X23,"")</f>
        <v/>
      </c>
      <c r="V13" s="113" t="str">
        <f>IF(juveniles!X25&gt;0,juveniles!X25,"")</f>
        <v/>
      </c>
      <c r="W13" s="113" t="str">
        <f>IF(juveniles!X26&gt;0,juveniles!X26,"")</f>
        <v/>
      </c>
      <c r="X13" s="112" t="str">
        <f>IF(juveniles!X27&gt;0,juveniles!X27,"")</f>
        <v/>
      </c>
      <c r="Y13" s="113" t="str">
        <f>IF(juveniles!X29&gt;0,juveniles!X29,"")</f>
        <v/>
      </c>
      <c r="Z13" s="111" t="str">
        <f>IF(juveniles!X30&gt;0,juveniles!X30,"")</f>
        <v/>
      </c>
      <c r="AA13" s="112" t="str">
        <f>IF(juveniles!X31&gt;0,juveniles!X31,"")</f>
        <v/>
      </c>
      <c r="AB13" s="111" t="str">
        <f>IF(juveniles!X33&gt;0,juveniles!X33,"")</f>
        <v/>
      </c>
      <c r="AC13" s="111" t="str">
        <f>IF(juveniles!X34&gt;0,juveniles!X34,"")</f>
        <v/>
      </c>
      <c r="AD13" s="112" t="str">
        <f>IF(juveniles!X35&gt;0,juveniles!X35,"")</f>
        <v/>
      </c>
    </row>
    <row r="14" spans="1:30" x14ac:dyDescent="0.2">
      <c r="A14" s="63" t="str">
        <f t="shared" si="0"/>
        <v>Echiniscus pellucidus</v>
      </c>
      <c r="B14" s="79" t="str">
        <f t="shared" si="0"/>
        <v>ZA.228+259+260</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IF(juveniles!Z21&gt;0,juveniles!Z21,"")</f>
        <v/>
      </c>
      <c r="T14" s="113" t="str">
        <f>IF(juveniles!Z22&gt;0,juveniles!Z22,"")</f>
        <v/>
      </c>
      <c r="U14" s="112" t="str">
        <f>IF(juveniles!Z23&gt;0,juveniles!Z23,"")</f>
        <v/>
      </c>
      <c r="V14" s="113" t="str">
        <f>IF(juveniles!Z25&gt;0,juveniles!Z25,"")</f>
        <v/>
      </c>
      <c r="W14" s="113" t="str">
        <f>IF(juveniles!Z26&gt;0,juveniles!Z26,"")</f>
        <v/>
      </c>
      <c r="X14" s="112" t="str">
        <f>IF(juveniles!Z27&gt;0,juveniles!Z27,"")</f>
        <v/>
      </c>
      <c r="Y14" s="113" t="str">
        <f>IF(juveniles!Z29&gt;0,juveniles!Z29,"")</f>
        <v/>
      </c>
      <c r="Z14" s="111" t="str">
        <f>IF(juveniles!Z30&gt;0,juveniles!Z30,"")</f>
        <v/>
      </c>
      <c r="AA14" s="112" t="str">
        <f>IF(juveniles!Z31&gt;0,juveniles!Z31,"")</f>
        <v/>
      </c>
      <c r="AB14" s="111" t="str">
        <f>IF(juveniles!Z33&gt;0,juveniles!Z33,"")</f>
        <v/>
      </c>
      <c r="AC14" s="111" t="str">
        <f>IF(juveniles!Z34&gt;0,juveniles!Z34,"")</f>
        <v/>
      </c>
      <c r="AD14" s="112" t="str">
        <f>IF(juveniles!Z35&gt;0,juveniles!Z35,"")</f>
        <v/>
      </c>
    </row>
    <row r="15" spans="1:30" x14ac:dyDescent="0.2">
      <c r="A15" s="63" t="str">
        <f t="shared" si="0"/>
        <v>Echiniscus pellucidus</v>
      </c>
      <c r="B15" s="79" t="str">
        <f t="shared" si="0"/>
        <v>ZA.228+259+260</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IF(juveniles!AB21&gt;0,juveniles!AB21,"")</f>
        <v/>
      </c>
      <c r="T15" s="113" t="str">
        <f>IF(juveniles!AB22&gt;0,juveniles!AB22,"")</f>
        <v/>
      </c>
      <c r="U15" s="112" t="str">
        <f>IF(juveniles!AB23&gt;0,juveniles!AB23,"")</f>
        <v/>
      </c>
      <c r="V15" s="113" t="str">
        <f>IF(juveniles!AB25&gt;0,juveniles!AB25,"")</f>
        <v/>
      </c>
      <c r="W15" s="113" t="str">
        <f>IF(juveniles!AB26&gt;0,juveniles!AB26,"")</f>
        <v/>
      </c>
      <c r="X15" s="112" t="str">
        <f>IF(juveniles!AB27&gt;0,juveniles!AB27,"")</f>
        <v/>
      </c>
      <c r="Y15" s="113" t="str">
        <f>IF(juveniles!AB29&gt;0,juveniles!AB29,"")</f>
        <v/>
      </c>
      <c r="Z15" s="111" t="str">
        <f>IF(juveniles!AB30&gt;0,juveniles!AB30,"")</f>
        <v/>
      </c>
      <c r="AA15" s="112" t="str">
        <f>IF(juveniles!AB31&gt;0,juveniles!AB31,"")</f>
        <v/>
      </c>
      <c r="AB15" s="111" t="str">
        <f>IF(juveniles!AB33&gt;0,juveniles!AB33,"")</f>
        <v/>
      </c>
      <c r="AC15" s="111" t="str">
        <f>IF(juveniles!AB34&gt;0,juveniles!AB34,"")</f>
        <v/>
      </c>
      <c r="AD15" s="112" t="str">
        <f>IF(juveniles!AB35&gt;0,juveniles!AB35,"")</f>
        <v/>
      </c>
    </row>
    <row r="16" spans="1:30" x14ac:dyDescent="0.2">
      <c r="A16" s="63" t="str">
        <f t="shared" si="0"/>
        <v>Echiniscus pellucidus</v>
      </c>
      <c r="B16" s="79" t="str">
        <f t="shared" si="0"/>
        <v>ZA.228+259+260</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IF(juveniles!AD21&gt;0,juveniles!AD21,"")</f>
        <v/>
      </c>
      <c r="T16" s="113" t="str">
        <f>IF(juveniles!AD22&gt;0,juveniles!AD22,"")</f>
        <v/>
      </c>
      <c r="U16" s="112" t="str">
        <f>IF(juveniles!AD23&gt;0,juveniles!AD23,"")</f>
        <v/>
      </c>
      <c r="V16" s="113" t="str">
        <f>IF(juveniles!AD25&gt;0,juveniles!AD25,"")</f>
        <v/>
      </c>
      <c r="W16" s="113" t="str">
        <f>IF(juveniles!AD26&gt;0,juveniles!AD26,"")</f>
        <v/>
      </c>
      <c r="X16" s="112" t="str">
        <f>IF(juveniles!AD27&gt;0,juveniles!AD27,"")</f>
        <v/>
      </c>
      <c r="Y16" s="113" t="str">
        <f>IF(juveniles!AD29&gt;0,juveniles!AD29,"")</f>
        <v/>
      </c>
      <c r="Z16" s="111" t="str">
        <f>IF(juveniles!AD30&gt;0,juveniles!AD30,"")</f>
        <v/>
      </c>
      <c r="AA16" s="112" t="str">
        <f>IF(juveniles!AD31&gt;0,juveniles!AD31,"")</f>
        <v/>
      </c>
      <c r="AB16" s="111" t="str">
        <f>IF(juveniles!AD33&gt;0,juveniles!AD33,"")</f>
        <v/>
      </c>
      <c r="AC16" s="111" t="str">
        <f>IF(juveniles!AD34&gt;0,juveniles!AD34,"")</f>
        <v/>
      </c>
      <c r="AD16" s="112" t="str">
        <f>IF(juveniles!AD35&gt;0,juveniles!AD35,"")</f>
        <v/>
      </c>
    </row>
    <row r="17" spans="1:30" x14ac:dyDescent="0.2">
      <c r="A17" s="63" t="str">
        <f t="shared" si="0"/>
        <v>Echiniscus pellucidus</v>
      </c>
      <c r="B17" s="79" t="str">
        <f t="shared" si="0"/>
        <v>ZA.228+259+260</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IF(juveniles!AF21&gt;0,juveniles!AF21,"")</f>
        <v/>
      </c>
      <c r="T17" s="113" t="str">
        <f>IF(juveniles!AF22&gt;0,juveniles!AF22,"")</f>
        <v/>
      </c>
      <c r="U17" s="112" t="str">
        <f>IF(juveniles!AF23&gt;0,juveniles!AF23,"")</f>
        <v/>
      </c>
      <c r="V17" s="113" t="str">
        <f>IF(juveniles!AF25&gt;0,juveniles!AF25,"")</f>
        <v/>
      </c>
      <c r="W17" s="113" t="str">
        <f>IF(juveniles!AF26&gt;0,juveniles!AF26,"")</f>
        <v/>
      </c>
      <c r="X17" s="112" t="str">
        <f>IF(juveniles!AF27&gt;0,juveniles!AF27,"")</f>
        <v/>
      </c>
      <c r="Y17" s="113" t="str">
        <f>IF(juveniles!AF29&gt;0,juveniles!AF29,"")</f>
        <v/>
      </c>
      <c r="Z17" s="111" t="str">
        <f>IF(juveniles!AF30&gt;0,juveniles!AF30,"")</f>
        <v/>
      </c>
      <c r="AA17" s="112" t="str">
        <f>IF(juveniles!AF31&gt;0,juveniles!AF31,"")</f>
        <v/>
      </c>
      <c r="AB17" s="111" t="str">
        <f>IF(juveniles!AF33&gt;0,juveniles!AF33,"")</f>
        <v/>
      </c>
      <c r="AC17" s="111" t="str">
        <f>IF(juveniles!AF34&gt;0,juveniles!AF34,"")</f>
        <v/>
      </c>
      <c r="AD17" s="112" t="str">
        <f>IF(juveniles!AF35&gt;0,juveniles!AF35,"")</f>
        <v/>
      </c>
    </row>
    <row r="18" spans="1:30" x14ac:dyDescent="0.2">
      <c r="A18" s="63" t="str">
        <f t="shared" si="0"/>
        <v>Echiniscus pellucidus</v>
      </c>
      <c r="B18" s="79" t="str">
        <f t="shared" si="0"/>
        <v>ZA.228+259+260</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IF(juveniles!AH21&gt;0,juveniles!AH21,"")</f>
        <v/>
      </c>
      <c r="T18" s="113" t="str">
        <f>IF(juveniles!AH22&gt;0,juveniles!AH22,"")</f>
        <v/>
      </c>
      <c r="U18" s="112" t="str">
        <f>IF(juveniles!AH23&gt;0,juveniles!AH23,"")</f>
        <v/>
      </c>
      <c r="V18" s="113" t="str">
        <f>IF(juveniles!AH25&gt;0,juveniles!AH25,"")</f>
        <v/>
      </c>
      <c r="W18" s="113" t="str">
        <f>IF(juveniles!AH26&gt;0,juveniles!AH26,"")</f>
        <v/>
      </c>
      <c r="X18" s="112" t="str">
        <f>IF(juveniles!AH27&gt;0,juveniles!AH27,"")</f>
        <v/>
      </c>
      <c r="Y18" s="113" t="str">
        <f>IF(juveniles!AH29&gt;0,juveniles!AH29,"")</f>
        <v/>
      </c>
      <c r="Z18" s="111" t="str">
        <f>IF(juveniles!AH30&gt;0,juveniles!AH30,"")</f>
        <v/>
      </c>
      <c r="AA18" s="112" t="str">
        <f>IF(juveniles!AH31&gt;0,juveniles!AH31,"")</f>
        <v/>
      </c>
      <c r="AB18" s="111" t="str">
        <f>IF(juveniles!AH33&gt;0,juveniles!AH33,"")</f>
        <v/>
      </c>
      <c r="AC18" s="111" t="str">
        <f>IF(juveniles!AH34&gt;0,juveniles!AH34,"")</f>
        <v/>
      </c>
      <c r="AD18" s="112" t="str">
        <f>IF(juveniles!AH35&gt;0,juveniles!AH35,"")</f>
        <v/>
      </c>
    </row>
    <row r="19" spans="1:30" x14ac:dyDescent="0.2">
      <c r="A19" s="63" t="str">
        <f t="shared" si="0"/>
        <v>Echiniscus pellucidus</v>
      </c>
      <c r="B19" s="79" t="str">
        <f t="shared" si="0"/>
        <v>ZA.228+259+260</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IF(juveniles!AJ21&gt;0,juveniles!AJ21,"")</f>
        <v/>
      </c>
      <c r="T19" s="113" t="str">
        <f>IF(juveniles!AJ22&gt;0,juveniles!AJ22,"")</f>
        <v/>
      </c>
      <c r="U19" s="112" t="str">
        <f>IF(juveniles!AJ23&gt;0,juveniles!AJ23,"")</f>
        <v/>
      </c>
      <c r="V19" s="113" t="str">
        <f>IF(juveniles!AJ25&gt;0,juveniles!AJ25,"")</f>
        <v/>
      </c>
      <c r="W19" s="113" t="str">
        <f>IF(juveniles!AJ26&gt;0,juveniles!AJ26,"")</f>
        <v/>
      </c>
      <c r="X19" s="112" t="str">
        <f>IF(juveniles!AJ27&gt;0,juveniles!AJ27,"")</f>
        <v/>
      </c>
      <c r="Y19" s="113" t="str">
        <f>IF(juveniles!AJ29&gt;0,juveniles!AJ29,"")</f>
        <v/>
      </c>
      <c r="Z19" s="111" t="str">
        <f>IF(juveniles!AJ30&gt;0,juveniles!AJ30,"")</f>
        <v/>
      </c>
      <c r="AA19" s="112" t="str">
        <f>IF(juveniles!AJ31&gt;0,juveniles!AJ31,"")</f>
        <v/>
      </c>
      <c r="AB19" s="111" t="str">
        <f>IF(juveniles!AJ33&gt;0,juveniles!AJ33,"")</f>
        <v/>
      </c>
      <c r="AC19" s="111" t="str">
        <f>IF(juveniles!AJ34&gt;0,juveniles!AJ34,"")</f>
        <v/>
      </c>
      <c r="AD19" s="112" t="str">
        <f>IF(juveniles!AJ35&gt;0,juveniles!AJ35,"")</f>
        <v/>
      </c>
    </row>
    <row r="20" spans="1:30" x14ac:dyDescent="0.2">
      <c r="A20" s="63" t="str">
        <f t="shared" ref="A20:B31" si="1">A$2</f>
        <v>Echiniscus pellucidus</v>
      </c>
      <c r="B20" s="79" t="str">
        <f t="shared" si="1"/>
        <v>ZA.228+259+260</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IF(juveniles!AL21&gt;0,juveniles!AL21,"")</f>
        <v/>
      </c>
      <c r="T20" s="113" t="str">
        <f>IF(juveniles!AL22&gt;0,juveniles!AL22,"")</f>
        <v/>
      </c>
      <c r="U20" s="112" t="str">
        <f>IF(juveniles!AL23&gt;0,juveniles!AL23,"")</f>
        <v/>
      </c>
      <c r="V20" s="113" t="str">
        <f>IF(juveniles!AL25&gt;0,juveniles!AL25,"")</f>
        <v/>
      </c>
      <c r="W20" s="113" t="str">
        <f>IF(juveniles!AL26&gt;0,juveniles!AL26,"")</f>
        <v/>
      </c>
      <c r="X20" s="112" t="str">
        <f>IF(juveniles!AL27&gt;0,juveniles!AL27,"")</f>
        <v/>
      </c>
      <c r="Y20" s="113" t="str">
        <f>IF(juveniles!AL29&gt;0,juveniles!AL29,"")</f>
        <v/>
      </c>
      <c r="Z20" s="111" t="str">
        <f>IF(juveniles!AL30&gt;0,juveniles!AL30,"")</f>
        <v/>
      </c>
      <c r="AA20" s="112" t="str">
        <f>IF(juveniles!AL31&gt;0,juveniles!AL31,"")</f>
        <v/>
      </c>
      <c r="AB20" s="111" t="str">
        <f>IF(juveniles!AL33&gt;0,juveniles!AL33,"")</f>
        <v/>
      </c>
      <c r="AC20" s="111" t="str">
        <f>IF(juveniles!AL34&gt;0,juveniles!AL34,"")</f>
        <v/>
      </c>
      <c r="AD20" s="112" t="str">
        <f>IF(juveniles!AL35&gt;0,juveniles!AL35,"")</f>
        <v/>
      </c>
    </row>
    <row r="21" spans="1:30" x14ac:dyDescent="0.2">
      <c r="A21" s="63" t="str">
        <f t="shared" si="1"/>
        <v>Echiniscus pellucidus</v>
      </c>
      <c r="B21" s="79" t="str">
        <f t="shared" si="1"/>
        <v>ZA.228+259+260</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IF(juveniles!AN21&gt;0,juveniles!AN21,"")</f>
        <v/>
      </c>
      <c r="T21" s="113" t="str">
        <f>IF(juveniles!AN22&gt;0,juveniles!AN22,"")</f>
        <v/>
      </c>
      <c r="U21" s="112" t="str">
        <f>IF(juveniles!AN23&gt;0,juveniles!AN23,"")</f>
        <v/>
      </c>
      <c r="V21" s="113" t="str">
        <f>IF(juveniles!AN25&gt;0,juveniles!AN25,"")</f>
        <v/>
      </c>
      <c r="W21" s="113" t="str">
        <f>IF(juveniles!AN26&gt;0,juveniles!AN26,"")</f>
        <v/>
      </c>
      <c r="X21" s="112" t="str">
        <f>IF(juveniles!AN27&gt;0,juveniles!AN27,"")</f>
        <v/>
      </c>
      <c r="Y21" s="113" t="str">
        <f>IF(juveniles!AN29&gt;0,juveniles!AN29,"")</f>
        <v/>
      </c>
      <c r="Z21" s="111" t="str">
        <f>IF(juveniles!AN30&gt;0,juveniles!AN30,"")</f>
        <v/>
      </c>
      <c r="AA21" s="112" t="str">
        <f>IF(juveniles!AN31&gt;0,juveniles!AN31,"")</f>
        <v/>
      </c>
      <c r="AB21" s="111" t="str">
        <f>IF(juveniles!AN33&gt;0,juveniles!AN33,"")</f>
        <v/>
      </c>
      <c r="AC21" s="111" t="str">
        <f>IF(juveniles!AN34&gt;0,juveniles!AN34,"")</f>
        <v/>
      </c>
      <c r="AD21" s="112" t="str">
        <f>IF(juveniles!AN35&gt;0,juveniles!AN35,"")</f>
        <v/>
      </c>
    </row>
    <row r="22" spans="1:30" x14ac:dyDescent="0.2">
      <c r="A22" s="63" t="str">
        <f t="shared" si="1"/>
        <v>Echiniscus pellucidus</v>
      </c>
      <c r="B22" s="79" t="str">
        <f t="shared" si="1"/>
        <v>ZA.228+259+260</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IF(juveniles!AP21&gt;0,juveniles!AP21,"")</f>
        <v/>
      </c>
      <c r="T22" s="113" t="str">
        <f>IF(juveniles!AP22&gt;0,juveniles!AP22,"")</f>
        <v/>
      </c>
      <c r="U22" s="112" t="str">
        <f>IF(juveniles!AP23&gt;0,juveniles!AP23,"")</f>
        <v/>
      </c>
      <c r="V22" s="113" t="str">
        <f>IF(juveniles!AP25&gt;0,juveniles!AP25,"")</f>
        <v/>
      </c>
      <c r="W22" s="113" t="str">
        <f>IF(juveniles!AP26&gt;0,juveniles!AP26,"")</f>
        <v/>
      </c>
      <c r="X22" s="112" t="str">
        <f>IF(juveniles!AP27&gt;0,juveniles!AP27,"")</f>
        <v/>
      </c>
      <c r="Y22" s="113" t="str">
        <f>IF(juveniles!AP29&gt;0,juveniles!AP29,"")</f>
        <v/>
      </c>
      <c r="Z22" s="111" t="str">
        <f>IF(juveniles!AP30&gt;0,juveniles!AP30,"")</f>
        <v/>
      </c>
      <c r="AA22" s="112" t="str">
        <f>IF(juveniles!AP31&gt;0,juveniles!AP31,"")</f>
        <v/>
      </c>
      <c r="AB22" s="111" t="str">
        <f>IF(juveniles!AP33&gt;0,juveniles!AP33,"")</f>
        <v/>
      </c>
      <c r="AC22" s="111" t="str">
        <f>IF(juveniles!AP34&gt;0,juveniles!AP34,"")</f>
        <v/>
      </c>
      <c r="AD22" s="112" t="str">
        <f>IF(juveniles!AP35&gt;0,juveniles!AP35,"")</f>
        <v/>
      </c>
    </row>
    <row r="23" spans="1:30" x14ac:dyDescent="0.2">
      <c r="A23" s="63" t="str">
        <f t="shared" si="1"/>
        <v>Echiniscus pellucidus</v>
      </c>
      <c r="B23" s="79" t="str">
        <f t="shared" si="1"/>
        <v>ZA.228+259+260</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IF(juveniles!AR21&gt;0,juveniles!AR21,"")</f>
        <v/>
      </c>
      <c r="T23" s="113" t="str">
        <f>IF(juveniles!AR22&gt;0,juveniles!AR22,"")</f>
        <v/>
      </c>
      <c r="U23" s="112" t="str">
        <f>IF(juveniles!AR23&gt;0,juveniles!AR23,"")</f>
        <v/>
      </c>
      <c r="V23" s="113" t="str">
        <f>IF(juveniles!AR25&gt;0,juveniles!AR25,"")</f>
        <v/>
      </c>
      <c r="W23" s="113" t="str">
        <f>IF(juveniles!AR26&gt;0,juveniles!AR26,"")</f>
        <v/>
      </c>
      <c r="X23" s="112" t="str">
        <f>IF(juveniles!AR27&gt;0,juveniles!AR27,"")</f>
        <v/>
      </c>
      <c r="Y23" s="113" t="str">
        <f>IF(juveniles!AR29&gt;0,juveniles!AR29,"")</f>
        <v/>
      </c>
      <c r="Z23" s="111" t="str">
        <f>IF(juveniles!AR30&gt;0,juveniles!AR30,"")</f>
        <v/>
      </c>
      <c r="AA23" s="112" t="str">
        <f>IF(juveniles!AR31&gt;0,juveniles!AR31,"")</f>
        <v/>
      </c>
      <c r="AB23" s="111" t="str">
        <f>IF(juveniles!AR33&gt;0,juveniles!AR33,"")</f>
        <v/>
      </c>
      <c r="AC23" s="111" t="str">
        <f>IF(juveniles!AR34&gt;0,juveniles!AR34,"")</f>
        <v/>
      </c>
      <c r="AD23" s="112" t="str">
        <f>IF(juveniles!AR35&gt;0,juveniles!AR35,"")</f>
        <v/>
      </c>
    </row>
    <row r="24" spans="1:30" x14ac:dyDescent="0.2">
      <c r="A24" s="63" t="str">
        <f t="shared" si="1"/>
        <v>Echiniscus pellucidus</v>
      </c>
      <c r="B24" s="79" t="str">
        <f t="shared" si="1"/>
        <v>ZA.228+259+260</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IF(juveniles!AT21&gt;0,juveniles!AT21,"")</f>
        <v/>
      </c>
      <c r="T24" s="113" t="str">
        <f>IF(juveniles!AT22&gt;0,juveniles!AT22,"")</f>
        <v/>
      </c>
      <c r="U24" s="112" t="str">
        <f>IF(juveniles!AT23&gt;0,juveniles!AT23,"")</f>
        <v/>
      </c>
      <c r="V24" s="113" t="str">
        <f>IF(juveniles!AT25&gt;0,juveniles!AT25,"")</f>
        <v/>
      </c>
      <c r="W24" s="113" t="str">
        <f>IF(juveniles!AT26&gt;0,juveniles!AT26,"")</f>
        <v/>
      </c>
      <c r="X24" s="112" t="str">
        <f>IF(juveniles!AT27&gt;0,juveniles!AT27,"")</f>
        <v/>
      </c>
      <c r="Y24" s="113" t="str">
        <f>IF(juveniles!AT29&gt;0,juveniles!AT29,"")</f>
        <v/>
      </c>
      <c r="Z24" s="111" t="str">
        <f>IF(juveniles!AT30&gt;0,juveniles!AT30,"")</f>
        <v/>
      </c>
      <c r="AA24" s="112" t="str">
        <f>IF(juveniles!AT31&gt;0,juveniles!AT31,"")</f>
        <v/>
      </c>
      <c r="AB24" s="111" t="str">
        <f>IF(juveniles!AT33&gt;0,juveniles!AT33,"")</f>
        <v/>
      </c>
      <c r="AC24" s="111" t="str">
        <f>IF(juveniles!AT34&gt;0,juveniles!AT34,"")</f>
        <v/>
      </c>
      <c r="AD24" s="112" t="str">
        <f>IF(juveniles!AT35&gt;0,juveniles!AT35,"")</f>
        <v/>
      </c>
    </row>
    <row r="25" spans="1:30" x14ac:dyDescent="0.2">
      <c r="A25" s="63" t="str">
        <f t="shared" si="1"/>
        <v>Echiniscus pellucidus</v>
      </c>
      <c r="B25" s="79" t="str">
        <f t="shared" si="1"/>
        <v>ZA.228+259+260</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IF(juveniles!AV21&gt;0,juveniles!AV21,"")</f>
        <v/>
      </c>
      <c r="T25" s="113" t="str">
        <f>IF(juveniles!AV22&gt;0,juveniles!AV22,"")</f>
        <v/>
      </c>
      <c r="U25" s="112" t="str">
        <f>IF(juveniles!AV23&gt;0,juveniles!AV23,"")</f>
        <v/>
      </c>
      <c r="V25" s="113" t="str">
        <f>IF(juveniles!AV25&gt;0,juveniles!AV25,"")</f>
        <v/>
      </c>
      <c r="W25" s="113" t="str">
        <f>IF(juveniles!AV26&gt;0,juveniles!AV26,"")</f>
        <v/>
      </c>
      <c r="X25" s="112" t="str">
        <f>IF(juveniles!AV27&gt;0,juveniles!AV27,"")</f>
        <v/>
      </c>
      <c r="Y25" s="113" t="str">
        <f>IF(juveniles!AV29&gt;0,juveniles!AV29,"")</f>
        <v/>
      </c>
      <c r="Z25" s="111" t="str">
        <f>IF(juveniles!AV30&gt;0,juveniles!AV30,"")</f>
        <v/>
      </c>
      <c r="AA25" s="112" t="str">
        <f>IF(juveniles!AV31&gt;0,juveniles!AV31,"")</f>
        <v/>
      </c>
      <c r="AB25" s="111" t="str">
        <f>IF(juveniles!AV33&gt;0,juveniles!AV33,"")</f>
        <v/>
      </c>
      <c r="AC25" s="111" t="str">
        <f>IF(juveniles!AV34&gt;0,juveniles!AV34,"")</f>
        <v/>
      </c>
      <c r="AD25" s="112" t="str">
        <f>IF(juveniles!AV35&gt;0,juveniles!AV35,"")</f>
        <v/>
      </c>
    </row>
    <row r="26" spans="1:30" x14ac:dyDescent="0.2">
      <c r="A26" s="63" t="str">
        <f t="shared" si="1"/>
        <v>Echiniscus pellucidus</v>
      </c>
      <c r="B26" s="79" t="str">
        <f t="shared" si="1"/>
        <v>ZA.228+259+260</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IF(juveniles!AX21&gt;0,juveniles!AX21,"")</f>
        <v/>
      </c>
      <c r="T26" s="113" t="str">
        <f>IF(juveniles!AX22&gt;0,juveniles!AX22,"")</f>
        <v/>
      </c>
      <c r="U26" s="112" t="str">
        <f>IF(juveniles!AX23&gt;0,juveniles!AX23,"")</f>
        <v/>
      </c>
      <c r="V26" s="113" t="str">
        <f>IF(juveniles!AX25&gt;0,juveniles!AX25,"")</f>
        <v/>
      </c>
      <c r="W26" s="113" t="str">
        <f>IF(juveniles!AX26&gt;0,juveniles!AX26,"")</f>
        <v/>
      </c>
      <c r="X26" s="112" t="str">
        <f>IF(juveniles!AX27&gt;0,juveniles!AX27,"")</f>
        <v/>
      </c>
      <c r="Y26" s="113" t="str">
        <f>IF(juveniles!AX29&gt;0,juveniles!AX29,"")</f>
        <v/>
      </c>
      <c r="Z26" s="111" t="str">
        <f>IF(juveniles!AX30&gt;0,juveniles!AX30,"")</f>
        <v/>
      </c>
      <c r="AA26" s="112" t="str">
        <f>IF(juveniles!AX31&gt;0,juveniles!AX31,"")</f>
        <v/>
      </c>
      <c r="AB26" s="111" t="str">
        <f>IF(juveniles!AX33&gt;0,juveniles!AX33,"")</f>
        <v/>
      </c>
      <c r="AC26" s="111" t="str">
        <f>IF(juveniles!AX34&gt;0,juveniles!AX34,"")</f>
        <v/>
      </c>
      <c r="AD26" s="112" t="str">
        <f>IF(juveniles!AX35&gt;0,juveniles!AX35,"")</f>
        <v/>
      </c>
    </row>
    <row r="27" spans="1:30" ht="25.5" x14ac:dyDescent="0.2">
      <c r="A27" s="63" t="str">
        <f t="shared" si="1"/>
        <v>Echiniscus pellucidus</v>
      </c>
      <c r="B27" s="79" t="str">
        <f t="shared" si="1"/>
        <v>ZA.228+259+260</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IF(juveniles!AZ21&gt;0,juveniles!AZ21,"")</f>
        <v/>
      </c>
      <c r="T27" s="113" t="str">
        <f>IF(juveniles!AZ22&gt;0,juveniles!AZ22,"")</f>
        <v/>
      </c>
      <c r="U27" s="112" t="str">
        <f>IF(juveniles!AZ23&gt;0,juveniles!AZ23,"")</f>
        <v/>
      </c>
      <c r="V27" s="113" t="str">
        <f>IF(juveniles!AZ25&gt;0,juveniles!AZ25,"")</f>
        <v/>
      </c>
      <c r="W27" s="113" t="str">
        <f>IF(juveniles!AZ26&gt;0,juveniles!AZ26,"")</f>
        <v/>
      </c>
      <c r="X27" s="112" t="str">
        <f>IF(juveniles!AZ27&gt;0,juveniles!AZ27,"")</f>
        <v/>
      </c>
      <c r="Y27" s="113" t="str">
        <f>IF(juveniles!AZ29&gt;0,juveniles!AZ29,"")</f>
        <v/>
      </c>
      <c r="Z27" s="111" t="str">
        <f>IF(juveniles!AZ30&gt;0,juveniles!AZ30,"")</f>
        <v/>
      </c>
      <c r="AA27" s="112" t="str">
        <f>IF(juveniles!AZ31&gt;0,juveniles!AZ31,"")</f>
        <v/>
      </c>
      <c r="AB27" s="111" t="str">
        <f>IF(juveniles!AZ33&gt;0,juveniles!AZ33,"")</f>
        <v/>
      </c>
      <c r="AC27" s="111" t="str">
        <f>IF(juveniles!AZ34&gt;0,juveniles!AZ34,"")</f>
        <v/>
      </c>
      <c r="AD27" s="112" t="str">
        <f>IF(juveniles!AZ35&gt;0,juveniles!AZ35,"")</f>
        <v/>
      </c>
    </row>
    <row r="28" spans="1:30" ht="25.5" x14ac:dyDescent="0.2">
      <c r="A28" s="63" t="str">
        <f t="shared" si="1"/>
        <v>Echiniscus pellucidus</v>
      </c>
      <c r="B28" s="79" t="str">
        <f t="shared" si="1"/>
        <v>ZA.228+259+260</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IF(juveniles!BB21&gt;0,juveniles!BB21,"")</f>
        <v/>
      </c>
      <c r="T28" s="113" t="str">
        <f>IF(juveniles!BB22&gt;0,juveniles!BB22,"")</f>
        <v/>
      </c>
      <c r="U28" s="112" t="str">
        <f>IF(juveniles!BB23&gt;0,juveniles!BB23,"")</f>
        <v/>
      </c>
      <c r="V28" s="113" t="str">
        <f>IF(juveniles!BB25&gt;0,juveniles!BB25,"")</f>
        <v/>
      </c>
      <c r="W28" s="113" t="str">
        <f>IF(juveniles!BB26&gt;0,juveniles!BB26,"")</f>
        <v/>
      </c>
      <c r="X28" s="112" t="str">
        <f>IF(juveniles!BB27&gt;0,juveniles!BB27,"")</f>
        <v/>
      </c>
      <c r="Y28" s="113" t="str">
        <f>IF(juveniles!BB29&gt;0,juveniles!BB29,"")</f>
        <v/>
      </c>
      <c r="Z28" s="111" t="str">
        <f>IF(juveniles!BB30&gt;0,juveniles!BB30,"")</f>
        <v/>
      </c>
      <c r="AA28" s="112" t="str">
        <f>IF(juveniles!BB31&gt;0,juveniles!BB31,"")</f>
        <v/>
      </c>
      <c r="AB28" s="111" t="str">
        <f>IF(juveniles!BB33&gt;0,juveniles!BB33,"")</f>
        <v/>
      </c>
      <c r="AC28" s="111" t="str">
        <f>IF(juveniles!BB34&gt;0,juveniles!BB34,"")</f>
        <v/>
      </c>
      <c r="AD28" s="112" t="str">
        <f>IF(juveniles!BB35&gt;0,juveniles!BB35,"")</f>
        <v/>
      </c>
    </row>
    <row r="29" spans="1:30" ht="25.5" x14ac:dyDescent="0.2">
      <c r="A29" s="63" t="str">
        <f t="shared" si="1"/>
        <v>Echiniscus pellucidus</v>
      </c>
      <c r="B29" s="79" t="str">
        <f t="shared" si="1"/>
        <v>ZA.228+259+260</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IF(juveniles!BD21&gt;0,juveniles!BD21,"")</f>
        <v/>
      </c>
      <c r="T29" s="113" t="str">
        <f>IF(juveniles!BD22&gt;0,juveniles!BD22,"")</f>
        <v/>
      </c>
      <c r="U29" s="112" t="str">
        <f>IF(juveniles!BD23&gt;0,juveniles!BD23,"")</f>
        <v/>
      </c>
      <c r="V29" s="113" t="str">
        <f>IF(juveniles!BD25&gt;0,juveniles!BD25,"")</f>
        <v/>
      </c>
      <c r="W29" s="113" t="str">
        <f>IF(juveniles!BD26&gt;0,juveniles!BD26,"")</f>
        <v/>
      </c>
      <c r="X29" s="112" t="str">
        <f>IF(juveniles!BD27&gt;0,juveniles!BD27,"")</f>
        <v/>
      </c>
      <c r="Y29" s="113" t="str">
        <f>IF(juveniles!BD29&gt;0,juveniles!BD29,"")</f>
        <v/>
      </c>
      <c r="Z29" s="111" t="str">
        <f>IF(juveniles!BD30&gt;0,juveniles!BD30,"")</f>
        <v/>
      </c>
      <c r="AA29" s="112" t="str">
        <f>IF(juveniles!BD31&gt;0,juveniles!BD31,"")</f>
        <v/>
      </c>
      <c r="AB29" s="111" t="str">
        <f>IF(juveniles!BD33&gt;0,juveniles!BD33,"")</f>
        <v/>
      </c>
      <c r="AC29" s="111" t="str">
        <f>IF(juveniles!BD34&gt;0,juveniles!BD34,"")</f>
        <v/>
      </c>
      <c r="AD29" s="112" t="str">
        <f>IF(juveniles!BD35&gt;0,juveniles!BD35,"")</f>
        <v/>
      </c>
    </row>
    <row r="30" spans="1:30" ht="25.5" x14ac:dyDescent="0.2">
      <c r="A30" s="63" t="str">
        <f t="shared" si="1"/>
        <v>Echiniscus pellucidus</v>
      </c>
      <c r="B30" s="79" t="str">
        <f t="shared" si="1"/>
        <v>ZA.228+259+260</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IF(juveniles!BF21&gt;0,juveniles!BF21,"")</f>
        <v/>
      </c>
      <c r="T30" s="113" t="str">
        <f>IF(juveniles!BF22&gt;0,juveniles!BF22,"")</f>
        <v/>
      </c>
      <c r="U30" s="112" t="str">
        <f>IF(juveniles!BF23&gt;0,juveniles!BF23,"")</f>
        <v/>
      </c>
      <c r="V30" s="113" t="str">
        <f>IF(juveniles!BF25&gt;0,juveniles!BF25,"")</f>
        <v/>
      </c>
      <c r="W30" s="113" t="str">
        <f>IF(juveniles!BF26&gt;0,juveniles!BF26,"")</f>
        <v/>
      </c>
      <c r="X30" s="112" t="str">
        <f>IF(juveniles!BF27&gt;0,juveniles!BF27,"")</f>
        <v/>
      </c>
      <c r="Y30" s="113" t="str">
        <f>IF(juveniles!BF29&gt;0,juveniles!BF29,"")</f>
        <v/>
      </c>
      <c r="Z30" s="111" t="str">
        <f>IF(juveniles!BF30&gt;0,juveniles!BF30,"")</f>
        <v/>
      </c>
      <c r="AA30" s="112" t="str">
        <f>IF(juveniles!BF31&gt;0,juveniles!BF31,"")</f>
        <v/>
      </c>
      <c r="AB30" s="111" t="str">
        <f>IF(juveniles!BF33&gt;0,juveniles!BF33,"")</f>
        <v/>
      </c>
      <c r="AC30" s="111" t="str">
        <f>IF(juveniles!BF34&gt;0,juveniles!BF34,"")</f>
        <v/>
      </c>
      <c r="AD30" s="112" t="str">
        <f>IF(juveniles!BF35&gt;0,juveniles!BF35,"")</f>
        <v/>
      </c>
    </row>
    <row r="31" spans="1:30" ht="25.5" x14ac:dyDescent="0.2">
      <c r="A31" s="63" t="str">
        <f t="shared" si="1"/>
        <v>Echiniscus pellucidus</v>
      </c>
      <c r="B31" s="79" t="str">
        <f t="shared" si="1"/>
        <v>ZA.228+259+260</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IF(juveniles!BH21&gt;0,juveniles!BH21,"")</f>
        <v/>
      </c>
      <c r="T31" s="113" t="str">
        <f>IF(juveniles!BH22&gt;0,juveniles!BH22,"")</f>
        <v/>
      </c>
      <c r="U31" s="112" t="str">
        <f>IF(juveniles!BH23&gt;0,juveniles!BH23,"")</f>
        <v/>
      </c>
      <c r="V31" s="113" t="str">
        <f>IF(juveniles!BH25&gt;0,juveniles!BH25,"")</f>
        <v/>
      </c>
      <c r="W31" s="113" t="str">
        <f>IF(juveniles!BH26&gt;0,juveniles!BH26,"")</f>
        <v/>
      </c>
      <c r="X31" s="112" t="str">
        <f>IF(juveniles!BH27&gt;0,juveniles!BH27,"")</f>
        <v/>
      </c>
      <c r="Y31" s="113" t="str">
        <f>IF(juveniles!BH29&gt;0,juveniles!BH29,"")</f>
        <v/>
      </c>
      <c r="Z31" s="111" t="str">
        <f>IF(juveniles!BH30&gt;0,juveniles!BH30,"")</f>
        <v/>
      </c>
      <c r="AA31" s="112" t="str">
        <f>IF(juveniles!BH31&gt;0,juveniles!BH31,"")</f>
        <v/>
      </c>
      <c r="AB31" s="111" t="str">
        <f>IF(juveniles!BH33&gt;0,juveniles!BH33,"")</f>
        <v/>
      </c>
      <c r="AC31" s="111" t="str">
        <f>IF(juveniles!BH34&gt;0,juveniles!BH34,"")</f>
        <v/>
      </c>
      <c r="AD31" s="112" t="str">
        <f>IF(juveniles!BH35&gt;0,juveniles!BH35,"")</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W31"/>
  <sheetViews>
    <sheetView zoomScaleNormal="100" workbookViewId="0">
      <pane xSplit="3" ySplit="1" topLeftCell="D2" activePane="bottomRight" state="frozen"/>
      <selection pane="topRight"/>
      <selection pane="bottomLeft"/>
      <selection pane="bottomRight" activeCell="F8" sqref="F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63</v>
      </c>
      <c r="B1" s="81" t="s">
        <v>64</v>
      </c>
      <c r="C1" s="67" t="s">
        <v>47</v>
      </c>
      <c r="D1" s="82" t="s">
        <v>4</v>
      </c>
      <c r="E1" s="82" t="s">
        <v>48</v>
      </c>
      <c r="F1" s="82" t="s">
        <v>49</v>
      </c>
      <c r="G1" s="82" t="s">
        <v>50</v>
      </c>
      <c r="H1" s="82" t="s">
        <v>51</v>
      </c>
      <c r="I1" s="82" t="s">
        <v>52</v>
      </c>
      <c r="J1" s="82" t="s">
        <v>90</v>
      </c>
      <c r="K1" s="82" t="s">
        <v>94</v>
      </c>
      <c r="L1" s="82" t="s">
        <v>91</v>
      </c>
      <c r="M1" s="82" t="s">
        <v>92</v>
      </c>
      <c r="N1" s="82" t="s">
        <v>5</v>
      </c>
      <c r="O1" s="82" t="s">
        <v>6</v>
      </c>
      <c r="P1" s="82" t="s">
        <v>65</v>
      </c>
      <c r="Q1" s="82" t="s">
        <v>66</v>
      </c>
      <c r="R1" s="82" t="s">
        <v>67</v>
      </c>
      <c r="S1" s="82" t="s">
        <v>68</v>
      </c>
      <c r="T1" s="82" t="s">
        <v>69</v>
      </c>
      <c r="U1" s="82" t="s">
        <v>70</v>
      </c>
      <c r="V1" s="82" t="s">
        <v>71</v>
      </c>
      <c r="W1" s="82" t="s">
        <v>72</v>
      </c>
    </row>
    <row r="2" spans="1:23" x14ac:dyDescent="0.2">
      <c r="A2" s="63" t="str">
        <f>'juveniles_stats (μm)'!A$2</f>
        <v>Echiniscus pellucidus</v>
      </c>
      <c r="B2" s="78" t="str">
        <f>'juveniles_stats (μm)'!B$2</f>
        <v>ZA.228+259+260</v>
      </c>
      <c r="C2" s="101">
        <f>juveniles!B1</f>
        <v>1</v>
      </c>
      <c r="D2" s="103">
        <f>IF(juveniles!C3&gt;0,juveniles!C3,"")</f>
        <v>490.51490514905146</v>
      </c>
      <c r="E2" s="116">
        <f>IF(juveniles!C6&gt;0,juveniles!C6,"")</f>
        <v>25.745257452574528</v>
      </c>
      <c r="F2" s="116">
        <f>IF(juveniles!C7&gt;0,juveniles!C7,"")</f>
        <v>14.905149051490515</v>
      </c>
      <c r="G2" s="116">
        <f>IF(juveniles!C8&gt;0,juveniles!C8,"")</f>
        <v>37.669376693766942</v>
      </c>
      <c r="H2" s="116">
        <f>IF(juveniles!C9&gt;0,juveniles!C9,"")</f>
        <v>14.363143631436316</v>
      </c>
      <c r="I2" s="116">
        <f>IF(juveniles!C10&gt;0,juveniles!C10,"")</f>
        <v>110.56910569105692</v>
      </c>
      <c r="J2" s="116">
        <f>IF(juveniles!C13&gt;0,juveniles!C13,"")</f>
        <v>90.785907859078591</v>
      </c>
      <c r="K2" s="116">
        <f>IF(juveniles!C14&gt;0,juveniles!C14,"")</f>
        <v>32.791327913279133</v>
      </c>
      <c r="L2" s="116">
        <f>IF(juveniles!C15&gt;0,juveniles!C15,"")</f>
        <v>79.403794037940386</v>
      </c>
      <c r="M2" s="116">
        <f>IF(juveniles!C16&gt;0,juveniles!C16,"")</f>
        <v>94.037940379403807</v>
      </c>
      <c r="N2" s="116">
        <f>IF(juveniles!C17&gt;0,juveniles!C17,"")</f>
        <v>7.5880758807588071</v>
      </c>
      <c r="O2" s="116">
        <f>IF(juveniles!C18&gt;0,juveniles!C18,"")</f>
        <v>10.569105691056912</v>
      </c>
      <c r="P2" s="116">
        <f>IF(juveniles!C21&gt;0,juveniles!C21,"")</f>
        <v>28.997289972899726</v>
      </c>
      <c r="Q2" s="116">
        <f>IF(juveniles!C22&gt;0,juveniles!C22,"")</f>
        <v>5.1490514905149052</v>
      </c>
      <c r="R2" s="116">
        <f>IF(juveniles!C25&gt;0,juveniles!C25,"")</f>
        <v>27.100271002710031</v>
      </c>
      <c r="S2" s="116">
        <f>IF(juveniles!C26&gt;0,juveniles!C26,"")</f>
        <v>4.8780487804878048</v>
      </c>
      <c r="T2" s="116">
        <f>IF(juveniles!C29&gt;0,juveniles!C29,"")</f>
        <v>26.558265582655832</v>
      </c>
      <c r="U2" s="118" t="str">
        <f>IF(juveniles!C30&gt;0,juveniles!C30,"")</f>
        <v/>
      </c>
      <c r="V2" s="118">
        <f>IF(juveniles!C33&gt;0,juveniles!C33,"")</f>
        <v>33.604336043360433</v>
      </c>
      <c r="W2" s="118">
        <f>IF(juveniles!C34&gt;0,juveniles!C34,"")</f>
        <v>6.2330623306233059</v>
      </c>
    </row>
    <row r="3" spans="1:23" x14ac:dyDescent="0.2">
      <c r="A3" s="63" t="str">
        <f>'juveniles_stats (μm)'!A$2</f>
        <v>Echiniscus pellucidus</v>
      </c>
      <c r="B3" s="78" t="str">
        <f>'juveniles_stats (μm)'!B$2</f>
        <v>ZA.228+259+260</v>
      </c>
      <c r="C3" s="101">
        <f>juveniles!D1</f>
        <v>2</v>
      </c>
      <c r="D3" s="103">
        <f>IF(juveniles!E3&gt;0,juveniles!E3,"")</f>
        <v>515.85014409221901</v>
      </c>
      <c r="E3" s="118">
        <f>IF(juveniles!E6&gt;0,juveniles!E6,"")</f>
        <v>25.360230547550433</v>
      </c>
      <c r="F3" s="118">
        <f>IF(juveniles!E7&gt;0,juveniles!E7,"")</f>
        <v>17.579250720461093</v>
      </c>
      <c r="G3" s="118">
        <f>IF(juveniles!E8&gt;0,juveniles!E8,"")</f>
        <v>38.904899135446684</v>
      </c>
      <c r="H3" s="118">
        <f>IF(juveniles!E9&gt;0,juveniles!E9,"")</f>
        <v>16.138328530259365</v>
      </c>
      <c r="I3" s="118">
        <f>IF(juveniles!E10&gt;0,juveniles!E10,"")</f>
        <v>115.85014409221901</v>
      </c>
      <c r="J3" s="118">
        <f>IF(juveniles!E13&gt;0,juveniles!E13,"")</f>
        <v>102.59365994236312</v>
      </c>
      <c r="K3" s="118">
        <f>IF(juveniles!E14&gt;0,juveniles!E14,"")</f>
        <v>52.161383285302598</v>
      </c>
      <c r="L3" s="118">
        <f>IF(juveniles!E15&gt;0,juveniles!E15,"")</f>
        <v>89.337175792507196</v>
      </c>
      <c r="M3" s="118">
        <f>IF(juveniles!E16&gt;0,juveniles!E16,"")</f>
        <v>109.79827089337175</v>
      </c>
      <c r="N3" s="118">
        <f>IF(juveniles!E17&gt;0,juveniles!E17,"")</f>
        <v>8.3573487031700289</v>
      </c>
      <c r="O3" s="118">
        <f>IF(juveniles!E18&gt;0,juveniles!E18,"")</f>
        <v>10.95100864553314</v>
      </c>
      <c r="P3" s="118">
        <f>IF(juveniles!E21&gt;0,juveniles!E21,"")</f>
        <v>30.835734870317001</v>
      </c>
      <c r="Q3" s="118">
        <f>IF(juveniles!E22&gt;0,juveniles!E22,"")</f>
        <v>6.3400576368876083</v>
      </c>
      <c r="R3" s="118">
        <f>IF(juveniles!E25&gt;0,juveniles!E25,"")</f>
        <v>29.106628242074922</v>
      </c>
      <c r="S3" s="118">
        <f>IF(juveniles!E26&gt;0,juveniles!E26,"")</f>
        <v>5.4755043227665698</v>
      </c>
      <c r="T3" s="118">
        <f>IF(juveniles!E29&gt;0,juveniles!E29,"")</f>
        <v>30.259365994236308</v>
      </c>
      <c r="U3" s="118">
        <f>IF(juveniles!E30&gt;0,juveniles!E30,"")</f>
        <v>4.8991354466858779</v>
      </c>
      <c r="V3" s="118">
        <f>IF(juveniles!E33&gt;0,juveniles!E33,"")</f>
        <v>36.023054755043226</v>
      </c>
      <c r="W3" s="118">
        <f>IF(juveniles!E34&gt;0,juveniles!E34,"")</f>
        <v>7.4927953890489913</v>
      </c>
    </row>
    <row r="4" spans="1:23" x14ac:dyDescent="0.2">
      <c r="A4" s="63" t="str">
        <f>'juveniles_stats (μm)'!A$2</f>
        <v>Echiniscus pellucidus</v>
      </c>
      <c r="B4" s="78" t="str">
        <f>'juveniles_stats (μm)'!B$2</f>
        <v>ZA.228+259+260</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8" t="str">
        <f>IF(juveniles!G13&gt;0,juveniles!G13,"")</f>
        <v/>
      </c>
      <c r="K4" s="118" t="str">
        <f>IF(juveniles!G14&gt;0,juveniles!G14,"")</f>
        <v/>
      </c>
      <c r="L4" s="118" t="str">
        <f>IF(juveniles!G15&gt;0,juveniles!G15,"")</f>
        <v/>
      </c>
      <c r="M4" s="118" t="str">
        <f>IF(juveniles!G16&gt;0,juveniles!G16,"")</f>
        <v/>
      </c>
      <c r="N4" s="118" t="str">
        <f>IF(juveniles!G17&gt;0,juveniles!G17,"")</f>
        <v/>
      </c>
      <c r="O4" s="118" t="str">
        <f>IF(juveniles!G18&gt;0,juveniles!G18,"")</f>
        <v/>
      </c>
      <c r="P4" s="118" t="str">
        <f>IF(juveniles!G21&gt;0,juveniles!G21,"")</f>
        <v/>
      </c>
      <c r="Q4" s="118" t="str">
        <f>IF(juveniles!G22&gt;0,juveniles!G22,"")</f>
        <v/>
      </c>
      <c r="R4" s="118" t="str">
        <f>IF(juveniles!G25&gt;0,juveniles!G25,"")</f>
        <v/>
      </c>
      <c r="S4" s="118" t="str">
        <f>IF(juveniles!G26&gt;0,juveniles!G26,"")</f>
        <v/>
      </c>
      <c r="T4" s="118" t="str">
        <f>IF(juveniles!G29&gt;0,juveniles!G29,"")</f>
        <v/>
      </c>
      <c r="U4" s="118" t="str">
        <f>IF(juveniles!G30&gt;0,juveniles!G30,"")</f>
        <v/>
      </c>
      <c r="V4" s="118" t="str">
        <f>IF(juveniles!G33&gt;0,juveniles!G33,"")</f>
        <v/>
      </c>
      <c r="W4" s="118" t="str">
        <f>IF(juveniles!G34&gt;0,juveniles!G34,"")</f>
        <v/>
      </c>
    </row>
    <row r="5" spans="1:23" x14ac:dyDescent="0.2">
      <c r="A5" s="63" t="str">
        <f>'juveniles_stats (μm)'!A$2</f>
        <v>Echiniscus pellucidus</v>
      </c>
      <c r="B5" s="78" t="str">
        <f>'juveniles_stats (μm)'!B$2</f>
        <v>ZA.228+259+260</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8" t="str">
        <f>IF(juveniles!I13&gt;0,juveniles!I13,"")</f>
        <v/>
      </c>
      <c r="K5" s="118" t="str">
        <f>IF(juveniles!I14&gt;0,juveniles!I14,"")</f>
        <v/>
      </c>
      <c r="L5" s="118" t="str">
        <f>IF(juveniles!I15&gt;0,juveniles!I15,"")</f>
        <v/>
      </c>
      <c r="M5" s="118" t="str">
        <f>IF(juveniles!I16&gt;0,juveniles!I16,"")</f>
        <v/>
      </c>
      <c r="N5" s="118" t="str">
        <f>IF(juveniles!I17&gt;0,juveniles!I17,"")</f>
        <v/>
      </c>
      <c r="O5" s="118" t="str">
        <f>IF(juveniles!I18&gt;0,juveniles!I18,"")</f>
        <v/>
      </c>
      <c r="P5" s="118" t="str">
        <f>IF(juveniles!I21&gt;0,juveniles!I21,"")</f>
        <v/>
      </c>
      <c r="Q5" s="118" t="str">
        <f>IF(juveniles!I22&gt;0,juveniles!I22,"")</f>
        <v/>
      </c>
      <c r="R5" s="118" t="str">
        <f>IF(juveniles!I25&gt;0,juveniles!I25,"")</f>
        <v/>
      </c>
      <c r="S5" s="118" t="str">
        <f>IF(juveniles!I26&gt;0,juveniles!I26,"")</f>
        <v/>
      </c>
      <c r="T5" s="118" t="str">
        <f>IF(juveniles!I29&gt;0,juveniles!I29,"")</f>
        <v/>
      </c>
      <c r="U5" s="118" t="str">
        <f>IF(juveniles!I30&gt;0,juveniles!I30,"")</f>
        <v/>
      </c>
      <c r="V5" s="118" t="str">
        <f>IF(juveniles!I33&gt;0,juveniles!I33,"")</f>
        <v/>
      </c>
      <c r="W5" s="118" t="str">
        <f>IF(juveniles!I34&gt;0,juveniles!I34,"")</f>
        <v/>
      </c>
    </row>
    <row r="6" spans="1:23" x14ac:dyDescent="0.2">
      <c r="A6" s="63" t="str">
        <f>'juveniles_stats (μm)'!A$2</f>
        <v>Echiniscus pellucidus</v>
      </c>
      <c r="B6" s="78" t="str">
        <f>'juveniles_stats (μm)'!B$2</f>
        <v>ZA.228+259+260</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8" t="str">
        <f>IF(juveniles!K13&gt;0,juveniles!K13,"")</f>
        <v/>
      </c>
      <c r="K6" s="118" t="str">
        <f>IF(juveniles!K14&gt;0,juveniles!K14,"")</f>
        <v/>
      </c>
      <c r="L6" s="118" t="str">
        <f>IF(juveniles!K15&gt;0,juveniles!K15,"")</f>
        <v/>
      </c>
      <c r="M6" s="118" t="str">
        <f>IF(juveniles!K16&gt;0,juveniles!K16,"")</f>
        <v/>
      </c>
      <c r="N6" s="118" t="str">
        <f>IF(juveniles!K17&gt;0,juveniles!K17,"")</f>
        <v/>
      </c>
      <c r="O6" s="118" t="str">
        <f>IF(juveniles!K18&gt;0,juveniles!K18,"")</f>
        <v/>
      </c>
      <c r="P6" s="118" t="str">
        <f>IF(juveniles!K21&gt;0,juveniles!K21,"")</f>
        <v/>
      </c>
      <c r="Q6" s="118" t="str">
        <f>IF(juveniles!K22&gt;0,juveniles!K22,"")</f>
        <v/>
      </c>
      <c r="R6" s="118" t="str">
        <f>IF(juveniles!K25&gt;0,juveniles!K25,"")</f>
        <v/>
      </c>
      <c r="S6" s="118" t="str">
        <f>IF(juveniles!K26&gt;0,juveniles!K26,"")</f>
        <v/>
      </c>
      <c r="T6" s="118" t="str">
        <f>IF(juveniles!K29&gt;0,juveniles!K29,"")</f>
        <v/>
      </c>
      <c r="U6" s="118" t="str">
        <f>IF(juveniles!K30&gt;0,juveniles!K30,"")</f>
        <v/>
      </c>
      <c r="V6" s="118" t="str">
        <f>IF(juveniles!K33&gt;0,juveniles!K33,"")</f>
        <v/>
      </c>
      <c r="W6" s="118" t="str">
        <f>IF(juveniles!K34&gt;0,juveniles!K34,"")</f>
        <v/>
      </c>
    </row>
    <row r="7" spans="1:23" x14ac:dyDescent="0.2">
      <c r="A7" s="63" t="str">
        <f>'juveniles_stats (μm)'!A$2</f>
        <v>Echiniscus pellucidus</v>
      </c>
      <c r="B7" s="78" t="str">
        <f>'juveniles_stats (μm)'!B$2</f>
        <v>ZA.228+259+260</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IF(juveniles!M14&gt;0,juveniles!M14,"")</f>
        <v/>
      </c>
      <c r="L7" s="118" t="str">
        <f>IF(juveniles!M15&gt;0,juveniles!M15,"")</f>
        <v/>
      </c>
      <c r="M7" s="118" t="str">
        <f>IF(juveniles!M16&gt;0,juveniles!M16,"")</f>
        <v/>
      </c>
      <c r="N7" s="118" t="str">
        <f>IF(juveniles!M17&gt;0,juveniles!M17,"")</f>
        <v/>
      </c>
      <c r="O7" s="118" t="str">
        <f>IF(juveniles!M18&gt;0,juveniles!M18,"")</f>
        <v/>
      </c>
      <c r="P7" s="118" t="str">
        <f>IF(juveniles!M21&gt;0,juveniles!M21,"")</f>
        <v/>
      </c>
      <c r="Q7" s="118" t="str">
        <f>IF(juveniles!M22&gt;0,juveniles!M22,"")</f>
        <v/>
      </c>
      <c r="R7" s="118" t="str">
        <f>IF(juveniles!M25&gt;0,juveniles!M25,"")</f>
        <v/>
      </c>
      <c r="S7" s="118" t="str">
        <f>IF(juveniles!M26&gt;0,juveniles!M26,"")</f>
        <v/>
      </c>
      <c r="T7" s="118" t="str">
        <f>IF(juveniles!M29&gt;0,juveniles!M29,"")</f>
        <v/>
      </c>
      <c r="U7" s="118" t="str">
        <f>IF(juveniles!M30&gt;0,juveniles!M30,"")</f>
        <v/>
      </c>
      <c r="V7" s="118" t="str">
        <f>IF(juveniles!M33&gt;0,juveniles!M33,"")</f>
        <v/>
      </c>
      <c r="W7" s="118" t="str">
        <f>IF(juveniles!M34&gt;0,juveniles!M34,"")</f>
        <v/>
      </c>
    </row>
    <row r="8" spans="1:23" x14ac:dyDescent="0.2">
      <c r="A8" s="63" t="str">
        <f>'juveniles_stats (μm)'!A$2</f>
        <v>Echiniscus pellucidus</v>
      </c>
      <c r="B8" s="78" t="str">
        <f>'juveniles_stats (μm)'!B$2</f>
        <v>ZA.228+259+260</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IF(juveniles!O14&gt;0,juveniles!O14,"")</f>
        <v/>
      </c>
      <c r="L8" s="118" t="str">
        <f>IF(juveniles!O15&gt;0,juveniles!O15,"")</f>
        <v/>
      </c>
      <c r="M8" s="118" t="str">
        <f>IF(juveniles!O16&gt;0,juveniles!O16,"")</f>
        <v/>
      </c>
      <c r="N8" s="118" t="str">
        <f>IF(juveniles!O17&gt;0,juveniles!O17,"")</f>
        <v/>
      </c>
      <c r="O8" s="118" t="str">
        <f>IF(juveniles!O18&gt;0,juveniles!O18,"")</f>
        <v/>
      </c>
      <c r="P8" s="118" t="str">
        <f>IF(juveniles!O21&gt;0,juveniles!O21,"")</f>
        <v/>
      </c>
      <c r="Q8" s="118" t="str">
        <f>IF(juveniles!O22&gt;0,juveniles!O22,"")</f>
        <v/>
      </c>
      <c r="R8" s="118" t="str">
        <f>IF(juveniles!O25&gt;0,juveniles!O25,"")</f>
        <v/>
      </c>
      <c r="S8" s="118" t="str">
        <f>IF(juveniles!O26&gt;0,juveniles!O26,"")</f>
        <v/>
      </c>
      <c r="T8" s="118" t="str">
        <f>IF(juveniles!O29&gt;0,juveniles!O29,"")</f>
        <v/>
      </c>
      <c r="U8" s="118" t="str">
        <f>IF(juveniles!O30&gt;0,juveniles!O30,"")</f>
        <v/>
      </c>
      <c r="V8" s="118" t="str">
        <f>IF(juveniles!O33&gt;0,juveniles!O33,"")</f>
        <v/>
      </c>
      <c r="W8" s="118" t="str">
        <f>IF(juveniles!O34&gt;0,juveniles!O34,"")</f>
        <v/>
      </c>
    </row>
    <row r="9" spans="1:23" x14ac:dyDescent="0.2">
      <c r="A9" s="63" t="str">
        <f>'juveniles_stats (μm)'!A$2</f>
        <v>Echiniscus pellucidus</v>
      </c>
      <c r="B9" s="78" t="str">
        <f>'juveniles_stats (μm)'!B$2</f>
        <v>ZA.228+259+260</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IF(juveniles!Q14&gt;0,juveniles!Q14,"")</f>
        <v/>
      </c>
      <c r="L9" s="118" t="str">
        <f>IF(juveniles!Q15&gt;0,juveniles!Q15,"")</f>
        <v/>
      </c>
      <c r="M9" s="118" t="str">
        <f>IF(juveniles!Q16&gt;0,juveniles!Q16,"")</f>
        <v/>
      </c>
      <c r="N9" s="118" t="str">
        <f>IF(juveniles!Q17&gt;0,juveniles!Q17,"")</f>
        <v/>
      </c>
      <c r="O9" s="118" t="str">
        <f>IF(juveniles!Q18&gt;0,juveniles!Q18,"")</f>
        <v/>
      </c>
      <c r="P9" s="118" t="str">
        <f>IF(juveniles!Q21&gt;0,juveniles!Q21,"")</f>
        <v/>
      </c>
      <c r="Q9" s="118" t="str">
        <f>IF(juveniles!Q22&gt;0,juveniles!Q22,"")</f>
        <v/>
      </c>
      <c r="R9" s="118" t="str">
        <f>IF(juveniles!Q25&gt;0,juveniles!Q25,"")</f>
        <v/>
      </c>
      <c r="S9" s="118" t="str">
        <f>IF(juveniles!Q26&gt;0,juveniles!Q26,"")</f>
        <v/>
      </c>
      <c r="T9" s="118" t="str">
        <f>IF(juveniles!Q29&gt;0,juveniles!Q29,"")</f>
        <v/>
      </c>
      <c r="U9" s="118" t="str">
        <f>IF(juveniles!Q30&gt;0,juveniles!Q30,"")</f>
        <v/>
      </c>
      <c r="V9" s="118" t="str">
        <f>IF(juveniles!Q33&gt;0,juveniles!Q33,"")</f>
        <v/>
      </c>
      <c r="W9" s="118" t="str">
        <f>IF(juveniles!Q34&gt;0,juveniles!Q34,"")</f>
        <v/>
      </c>
    </row>
    <row r="10" spans="1:23" x14ac:dyDescent="0.2">
      <c r="A10" s="63" t="str">
        <f>'juveniles_stats (μm)'!A$2</f>
        <v>Echiniscus pellucidus</v>
      </c>
      <c r="B10" s="78" t="str">
        <f>'juveniles_stats (μm)'!B$2</f>
        <v>ZA.228+259+260</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IF(juveniles!S14&gt;0,juveniles!S14,"")</f>
        <v/>
      </c>
      <c r="L10" s="118" t="str">
        <f>IF(juveniles!S15&gt;0,juveniles!S15,"")</f>
        <v/>
      </c>
      <c r="M10" s="118" t="str">
        <f>IF(juveniles!S16&gt;0,juveniles!S16,"")</f>
        <v/>
      </c>
      <c r="N10" s="118" t="str">
        <f>IF(juveniles!S17&gt;0,juveniles!S17,"")</f>
        <v/>
      </c>
      <c r="O10" s="118" t="str">
        <f>IF(juveniles!S18&gt;0,juveniles!S18,"")</f>
        <v/>
      </c>
      <c r="P10" s="118" t="str">
        <f>IF(juveniles!S21&gt;0,juveniles!S21,"")</f>
        <v/>
      </c>
      <c r="Q10" s="118" t="str">
        <f>IF(juveniles!S22&gt;0,juveniles!S22,"")</f>
        <v/>
      </c>
      <c r="R10" s="118" t="str">
        <f>IF(juveniles!S25&gt;0,juveniles!S25,"")</f>
        <v/>
      </c>
      <c r="S10" s="118" t="str">
        <f>IF(juveniles!S26&gt;0,juveniles!S26,"")</f>
        <v/>
      </c>
      <c r="T10" s="118" t="str">
        <f>IF(juveniles!S29&gt;0,juveniles!S29,"")</f>
        <v/>
      </c>
      <c r="U10" s="118" t="str">
        <f>IF(juveniles!S30&gt;0,juveniles!S30,"")</f>
        <v/>
      </c>
      <c r="V10" s="118" t="str">
        <f>IF(juveniles!S33&gt;0,juveniles!S33,"")</f>
        <v/>
      </c>
      <c r="W10" s="118" t="str">
        <f>IF(juveniles!S34&gt;0,juveniles!S34,"")</f>
        <v/>
      </c>
    </row>
    <row r="11" spans="1:23" x14ac:dyDescent="0.2">
      <c r="A11" s="63" t="str">
        <f>'juveniles_stats (μm)'!A$2</f>
        <v>Echiniscus pellucidus</v>
      </c>
      <c r="B11" s="78" t="str">
        <f>'juveniles_stats (μm)'!B$2</f>
        <v>ZA.228+259+260</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IF(juveniles!U14&gt;0,juveniles!U14,"")</f>
        <v/>
      </c>
      <c r="L11" s="118" t="str">
        <f>IF(juveniles!U15&gt;0,juveniles!U15,"")</f>
        <v/>
      </c>
      <c r="M11" s="118" t="str">
        <f>IF(juveniles!U16&gt;0,juveniles!U16,"")</f>
        <v/>
      </c>
      <c r="N11" s="118" t="str">
        <f>IF(juveniles!U17&gt;0,juveniles!U17,"")</f>
        <v/>
      </c>
      <c r="O11" s="118" t="str">
        <f>IF(juveniles!U18&gt;0,juveniles!U18,"")</f>
        <v/>
      </c>
      <c r="P11" s="118" t="str">
        <f>IF(juveniles!U21&gt;0,juveniles!U21,"")</f>
        <v/>
      </c>
      <c r="Q11" s="118" t="str">
        <f>IF(juveniles!U22&gt;0,juveniles!U22,"")</f>
        <v/>
      </c>
      <c r="R11" s="118" t="str">
        <f>IF(juveniles!U25&gt;0,juveniles!U25,"")</f>
        <v/>
      </c>
      <c r="S11" s="118" t="str">
        <f>IF(juveniles!U26&gt;0,juveniles!U26,"")</f>
        <v/>
      </c>
      <c r="T11" s="118" t="str">
        <f>IF(juveniles!U29&gt;0,juveniles!U29,"")</f>
        <v/>
      </c>
      <c r="U11" s="118" t="str">
        <f>IF(juveniles!U30&gt;0,juveniles!U30,"")</f>
        <v/>
      </c>
      <c r="V11" s="118" t="str">
        <f>IF(juveniles!U33&gt;0,juveniles!U33,"")</f>
        <v/>
      </c>
      <c r="W11" s="118" t="str">
        <f>IF(juveniles!U34&gt;0,juveniles!U34,"")</f>
        <v/>
      </c>
    </row>
    <row r="12" spans="1:23" x14ac:dyDescent="0.2">
      <c r="A12" s="63" t="str">
        <f>'juveniles_stats (μm)'!A$2</f>
        <v>Echiniscus pellucidus</v>
      </c>
      <c r="B12" s="78" t="str">
        <f>'juveniles_stats (μm)'!B$2</f>
        <v>ZA.228+259+260</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IF(juveniles!W14&gt;0,juveniles!W14,"")</f>
        <v/>
      </c>
      <c r="L12" s="118" t="str">
        <f>IF(juveniles!W15&gt;0,juveniles!W15,"")</f>
        <v/>
      </c>
      <c r="M12" s="118" t="str">
        <f>IF(juveniles!W16&gt;0,juveniles!W16,"")</f>
        <v/>
      </c>
      <c r="N12" s="118" t="str">
        <f>IF(juveniles!W17&gt;0,juveniles!W17,"")</f>
        <v/>
      </c>
      <c r="O12" s="118" t="str">
        <f>IF(juveniles!W18&gt;0,juveniles!W18,"")</f>
        <v/>
      </c>
      <c r="P12" s="118" t="str">
        <f>IF(juveniles!W21&gt;0,juveniles!W21,"")</f>
        <v/>
      </c>
      <c r="Q12" s="118" t="str">
        <f>IF(juveniles!W22&gt;0,juveniles!W22,"")</f>
        <v/>
      </c>
      <c r="R12" s="118" t="str">
        <f>IF(juveniles!W25&gt;0,juveniles!W25,"")</f>
        <v/>
      </c>
      <c r="S12" s="118" t="str">
        <f>IF(juveniles!W26&gt;0,juveniles!W26,"")</f>
        <v/>
      </c>
      <c r="T12" s="118" t="str">
        <f>IF(juveniles!W29&gt;0,juveniles!W29,"")</f>
        <v/>
      </c>
      <c r="U12" s="118" t="str">
        <f>IF(juveniles!W30&gt;0,juveniles!W30,"")</f>
        <v/>
      </c>
      <c r="V12" s="118" t="str">
        <f>IF(juveniles!W33&gt;0,juveniles!W33,"")</f>
        <v/>
      </c>
      <c r="W12" s="118" t="str">
        <f>IF(juveniles!W34&gt;0,juveniles!W34,"")</f>
        <v/>
      </c>
    </row>
    <row r="13" spans="1:23" x14ac:dyDescent="0.2">
      <c r="A13" s="63" t="str">
        <f>'juveniles_stats (μm)'!A$2</f>
        <v>Echiniscus pellucidus</v>
      </c>
      <c r="B13" s="78" t="str">
        <f>'juveniles_stats (μm)'!B$2</f>
        <v>ZA.228+259+260</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IF(juveniles!Y14&gt;0,juveniles!Y14,"")</f>
        <v/>
      </c>
      <c r="L13" s="118" t="str">
        <f>IF(juveniles!Y15&gt;0,juveniles!Y15,"")</f>
        <v/>
      </c>
      <c r="M13" s="118" t="str">
        <f>IF(juveniles!Y16&gt;0,juveniles!Y16,"")</f>
        <v/>
      </c>
      <c r="N13" s="118" t="str">
        <f>IF(juveniles!Y17&gt;0,juveniles!Y17,"")</f>
        <v/>
      </c>
      <c r="O13" s="118" t="str">
        <f>IF(juveniles!Y18&gt;0,juveniles!Y18,"")</f>
        <v/>
      </c>
      <c r="P13" s="118" t="str">
        <f>IF(juveniles!Y21&gt;0,juveniles!Y21,"")</f>
        <v/>
      </c>
      <c r="Q13" s="118" t="str">
        <f>IF(juveniles!Y22&gt;0,juveniles!Y22,"")</f>
        <v/>
      </c>
      <c r="R13" s="118" t="str">
        <f>IF(juveniles!Y25&gt;0,juveniles!Y25,"")</f>
        <v/>
      </c>
      <c r="S13" s="118" t="str">
        <f>IF(juveniles!Y26&gt;0,juveniles!Y26,"")</f>
        <v/>
      </c>
      <c r="T13" s="118" t="str">
        <f>IF(juveniles!Y29&gt;0,juveniles!Y29,"")</f>
        <v/>
      </c>
      <c r="U13" s="118" t="str">
        <f>IF(juveniles!Y30&gt;0,juveniles!Y30,"")</f>
        <v/>
      </c>
      <c r="V13" s="118" t="str">
        <f>IF(juveniles!Y33&gt;0,juveniles!Y33,"")</f>
        <v/>
      </c>
      <c r="W13" s="118" t="str">
        <f>IF(juveniles!Y34&gt;0,juveniles!Y34,"")</f>
        <v/>
      </c>
    </row>
    <row r="14" spans="1:23" x14ac:dyDescent="0.2">
      <c r="A14" s="63" t="str">
        <f>'juveniles_stats (μm)'!A$2</f>
        <v>Echiniscus pellucidus</v>
      </c>
      <c r="B14" s="78" t="str">
        <f>'juveniles_stats (μm)'!B$2</f>
        <v>ZA.228+259+260</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IF(juveniles!AA14&gt;0,juveniles!AA14,"")</f>
        <v/>
      </c>
      <c r="L14" s="118" t="str">
        <f>IF(juveniles!AA15&gt;0,juveniles!AA15,"")</f>
        <v/>
      </c>
      <c r="M14" s="118" t="str">
        <f>IF(juveniles!AA16&gt;0,juveniles!AA16,"")</f>
        <v/>
      </c>
      <c r="N14" s="118" t="str">
        <f>IF(juveniles!AA17&gt;0,juveniles!AA17,"")</f>
        <v/>
      </c>
      <c r="O14" s="118" t="str">
        <f>IF(juveniles!AA18&gt;0,juveniles!AA18,"")</f>
        <v/>
      </c>
      <c r="P14" s="118" t="str">
        <f>IF(juveniles!AA21&gt;0,juveniles!AA21,"")</f>
        <v/>
      </c>
      <c r="Q14" s="118" t="str">
        <f>IF(juveniles!AA22&gt;0,juveniles!AA22,"")</f>
        <v/>
      </c>
      <c r="R14" s="118" t="str">
        <f>IF(juveniles!AA25&gt;0,juveniles!AA25,"")</f>
        <v/>
      </c>
      <c r="S14" s="118" t="str">
        <f>IF(juveniles!AA26&gt;0,juveniles!AA26,"")</f>
        <v/>
      </c>
      <c r="T14" s="118" t="str">
        <f>IF(juveniles!AA29&gt;0,juveniles!AA29,"")</f>
        <v/>
      </c>
      <c r="U14" s="118" t="str">
        <f>IF(juveniles!AA30&gt;0,juveniles!AA30,"")</f>
        <v/>
      </c>
      <c r="V14" s="118" t="str">
        <f>IF(juveniles!AA33&gt;0,juveniles!AA33,"")</f>
        <v/>
      </c>
      <c r="W14" s="118" t="str">
        <f>IF(juveniles!AA34&gt;0,juveniles!AA34,"")</f>
        <v/>
      </c>
    </row>
    <row r="15" spans="1:23" x14ac:dyDescent="0.2">
      <c r="A15" s="63" t="str">
        <f>'juveniles_stats (μm)'!A$2</f>
        <v>Echiniscus pellucidus</v>
      </c>
      <c r="B15" s="78" t="str">
        <f>'juveniles_stats (μm)'!B$2</f>
        <v>ZA.228+259+260</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IF(juveniles!AC14&gt;0,juveniles!AC14,"")</f>
        <v/>
      </c>
      <c r="L15" s="118" t="str">
        <f>IF(juveniles!AC15&gt;0,juveniles!AC15,"")</f>
        <v/>
      </c>
      <c r="M15" s="118" t="str">
        <f>IF(juveniles!AC16&gt;0,juveniles!AC16,"")</f>
        <v/>
      </c>
      <c r="N15" s="118" t="str">
        <f>IF(juveniles!AC17&gt;0,juveniles!AC17,"")</f>
        <v/>
      </c>
      <c r="O15" s="118" t="str">
        <f>IF(juveniles!AC18&gt;0,juveniles!AC18,"")</f>
        <v/>
      </c>
      <c r="P15" s="118" t="str">
        <f>IF(juveniles!AC21&gt;0,juveniles!AC21,"")</f>
        <v/>
      </c>
      <c r="Q15" s="118" t="str">
        <f>IF(juveniles!AC22&gt;0,juveniles!AC22,"")</f>
        <v/>
      </c>
      <c r="R15" s="118" t="str">
        <f>IF(juveniles!AC25&gt;0,juveniles!AC25,"")</f>
        <v/>
      </c>
      <c r="S15" s="118" t="str">
        <f>IF(juveniles!AC26&gt;0,juveniles!AC26,"")</f>
        <v/>
      </c>
      <c r="T15" s="118" t="str">
        <f>IF(juveniles!AC29&gt;0,juveniles!AC29,"")</f>
        <v/>
      </c>
      <c r="U15" s="118" t="str">
        <f>IF(juveniles!AC30&gt;0,juveniles!AC30,"")</f>
        <v/>
      </c>
      <c r="V15" s="118" t="str">
        <f>IF(juveniles!AC33&gt;0,juveniles!AC33,"")</f>
        <v/>
      </c>
      <c r="W15" s="118" t="str">
        <f>IF(juveniles!AC34&gt;0,juveniles!AC34,"")</f>
        <v/>
      </c>
    </row>
    <row r="16" spans="1:23" x14ac:dyDescent="0.2">
      <c r="A16" s="63" t="str">
        <f>'juveniles_stats (μm)'!A$2</f>
        <v>Echiniscus pellucidus</v>
      </c>
      <c r="B16" s="78" t="str">
        <f>'juveniles_stats (μm)'!B$2</f>
        <v>ZA.228+259+260</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IF(juveniles!AE14&gt;0,juveniles!AE14,"")</f>
        <v/>
      </c>
      <c r="L16" s="118" t="str">
        <f>IF(juveniles!AE15&gt;0,juveniles!AE15,"")</f>
        <v/>
      </c>
      <c r="M16" s="118" t="str">
        <f>IF(juveniles!AE16&gt;0,juveniles!AE16,"")</f>
        <v/>
      </c>
      <c r="N16" s="118" t="str">
        <f>IF(juveniles!AE17&gt;0,juveniles!AE17,"")</f>
        <v/>
      </c>
      <c r="O16" s="118" t="str">
        <f>IF(juveniles!AE18&gt;0,juveniles!AE18,"")</f>
        <v/>
      </c>
      <c r="P16" s="118" t="str">
        <f>IF(juveniles!AE21&gt;0,juveniles!AE21,"")</f>
        <v/>
      </c>
      <c r="Q16" s="118" t="str">
        <f>IF(juveniles!AE22&gt;0,juveniles!AE22,"")</f>
        <v/>
      </c>
      <c r="R16" s="118" t="str">
        <f>IF(juveniles!AE25&gt;0,juveniles!AE25,"")</f>
        <v/>
      </c>
      <c r="S16" s="118" t="str">
        <f>IF(juveniles!AE26&gt;0,juveniles!AE26,"")</f>
        <v/>
      </c>
      <c r="T16" s="118" t="str">
        <f>IF(juveniles!AE29&gt;0,juveniles!AE29,"")</f>
        <v/>
      </c>
      <c r="U16" s="118" t="str">
        <f>IF(juveniles!AE30&gt;0,juveniles!AE30,"")</f>
        <v/>
      </c>
      <c r="V16" s="118" t="str">
        <f>IF(juveniles!AE33&gt;0,juveniles!AE33,"")</f>
        <v/>
      </c>
      <c r="W16" s="118" t="str">
        <f>IF(juveniles!AE34&gt;0,juveniles!AE34,"")</f>
        <v/>
      </c>
    </row>
    <row r="17" spans="1:23" x14ac:dyDescent="0.2">
      <c r="A17" s="63" t="str">
        <f>'juveniles_stats (μm)'!A$2</f>
        <v>Echiniscus pellucidus</v>
      </c>
      <c r="B17" s="78" t="str">
        <f>'juveniles_stats (μm)'!B$2</f>
        <v>ZA.228+259+260</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IF(juveniles!AG14&gt;0,juveniles!AG14,"")</f>
        <v/>
      </c>
      <c r="L17" s="118" t="str">
        <f>IF(juveniles!AG15&gt;0,juveniles!AG15,"")</f>
        <v/>
      </c>
      <c r="M17" s="118" t="str">
        <f>IF(juveniles!AG16&gt;0,juveniles!AG16,"")</f>
        <v/>
      </c>
      <c r="N17" s="118" t="str">
        <f>IF(juveniles!AG17&gt;0,juveniles!AG17,"")</f>
        <v/>
      </c>
      <c r="O17" s="118" t="str">
        <f>IF(juveniles!AG18&gt;0,juveniles!AG18,"")</f>
        <v/>
      </c>
      <c r="P17" s="118" t="str">
        <f>IF(juveniles!AG21&gt;0,juveniles!AG21,"")</f>
        <v/>
      </c>
      <c r="Q17" s="118" t="str">
        <f>IF(juveniles!AG22&gt;0,juveniles!AG22,"")</f>
        <v/>
      </c>
      <c r="R17" s="118" t="str">
        <f>IF(juveniles!AG25&gt;0,juveniles!AG25,"")</f>
        <v/>
      </c>
      <c r="S17" s="118" t="str">
        <f>IF(juveniles!AG26&gt;0,juveniles!AG26,"")</f>
        <v/>
      </c>
      <c r="T17" s="118" t="str">
        <f>IF(juveniles!AG29&gt;0,juveniles!AG29,"")</f>
        <v/>
      </c>
      <c r="U17" s="118" t="str">
        <f>IF(juveniles!AG30&gt;0,juveniles!AG30,"")</f>
        <v/>
      </c>
      <c r="V17" s="118" t="str">
        <f>IF(juveniles!AG33&gt;0,juveniles!AG33,"")</f>
        <v/>
      </c>
      <c r="W17" s="118" t="str">
        <f>IF(juveniles!AG34&gt;0,juveniles!AG34,"")</f>
        <v/>
      </c>
    </row>
    <row r="18" spans="1:23" x14ac:dyDescent="0.2">
      <c r="A18" s="63" t="str">
        <f>'juveniles_stats (μm)'!A$2</f>
        <v>Echiniscus pellucidus</v>
      </c>
      <c r="B18" s="78" t="str">
        <f>'juveniles_stats (μm)'!B$2</f>
        <v>ZA.228+259+260</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IF(juveniles!AI14&gt;0,juveniles!AI14,"")</f>
        <v/>
      </c>
      <c r="L18" s="118" t="str">
        <f>IF(juveniles!AI15&gt;0,juveniles!AI15,"")</f>
        <v/>
      </c>
      <c r="M18" s="118" t="str">
        <f>IF(juveniles!AI16&gt;0,juveniles!AI16,"")</f>
        <v/>
      </c>
      <c r="N18" s="118" t="str">
        <f>IF(juveniles!AI17&gt;0,juveniles!AI17,"")</f>
        <v/>
      </c>
      <c r="O18" s="118" t="str">
        <f>IF(juveniles!AI18&gt;0,juveniles!AI18,"")</f>
        <v/>
      </c>
      <c r="P18" s="118" t="str">
        <f>IF(juveniles!AI21&gt;0,juveniles!AI21,"")</f>
        <v/>
      </c>
      <c r="Q18" s="118" t="str">
        <f>IF(juveniles!AI22&gt;0,juveniles!AI22,"")</f>
        <v/>
      </c>
      <c r="R18" s="118" t="str">
        <f>IF(juveniles!AI25&gt;0,juveniles!AI25,"")</f>
        <v/>
      </c>
      <c r="S18" s="118" t="str">
        <f>IF(juveniles!AI26&gt;0,juveniles!AI26,"")</f>
        <v/>
      </c>
      <c r="T18" s="118" t="str">
        <f>IF(juveniles!AI29&gt;0,juveniles!AI29,"")</f>
        <v/>
      </c>
      <c r="U18" s="118" t="str">
        <f>IF(juveniles!AI30&gt;0,juveniles!AI30,"")</f>
        <v/>
      </c>
      <c r="V18" s="118" t="str">
        <f>IF(juveniles!AI33&gt;0,juveniles!AI33,"")</f>
        <v/>
      </c>
      <c r="W18" s="118" t="str">
        <f>IF(juveniles!AI34&gt;0,juveniles!AI34,"")</f>
        <v/>
      </c>
    </row>
    <row r="19" spans="1:23" x14ac:dyDescent="0.2">
      <c r="A19" s="63" t="str">
        <f>'juveniles_stats (μm)'!A$2</f>
        <v>Echiniscus pellucidus</v>
      </c>
      <c r="B19" s="78" t="str">
        <f>'juveniles_stats (μm)'!B$2</f>
        <v>ZA.228+259+260</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IF(juveniles!AK14&gt;0,juveniles!AK14,"")</f>
        <v/>
      </c>
      <c r="L19" s="118" t="str">
        <f>IF(juveniles!AK15&gt;0,juveniles!AK15,"")</f>
        <v/>
      </c>
      <c r="M19" s="118" t="str">
        <f>IF(juveniles!AK16&gt;0,juveniles!AK16,"")</f>
        <v/>
      </c>
      <c r="N19" s="118" t="str">
        <f>IF(juveniles!AK17&gt;0,juveniles!AK17,"")</f>
        <v/>
      </c>
      <c r="O19" s="118" t="str">
        <f>IF(juveniles!AK18&gt;0,juveniles!AK18,"")</f>
        <v/>
      </c>
      <c r="P19" s="118" t="str">
        <f>IF(juveniles!AK21&gt;0,juveniles!AK21,"")</f>
        <v/>
      </c>
      <c r="Q19" s="118" t="str">
        <f>IF(juveniles!AK22&gt;0,juveniles!AK22,"")</f>
        <v/>
      </c>
      <c r="R19" s="118" t="str">
        <f>IF(juveniles!AK25&gt;0,juveniles!AK25,"")</f>
        <v/>
      </c>
      <c r="S19" s="118" t="str">
        <f>IF(juveniles!AK26&gt;0,juveniles!AK26,"")</f>
        <v/>
      </c>
      <c r="T19" s="118" t="str">
        <f>IF(juveniles!AK29&gt;0,juveniles!AK29,"")</f>
        <v/>
      </c>
      <c r="U19" s="118" t="str">
        <f>IF(juveniles!AK30&gt;0,juveniles!AK30,"")</f>
        <v/>
      </c>
      <c r="V19" s="118" t="str">
        <f>IF(juveniles!AK33&gt;0,juveniles!AK33,"")</f>
        <v/>
      </c>
      <c r="W19" s="118" t="str">
        <f>IF(juveniles!AK34&gt;0,juveniles!AK34,"")</f>
        <v/>
      </c>
    </row>
    <row r="20" spans="1:23" x14ac:dyDescent="0.2">
      <c r="A20" s="63" t="str">
        <f>'juveniles_stats (μm)'!A$2</f>
        <v>Echiniscus pellucidus</v>
      </c>
      <c r="B20" s="78" t="str">
        <f>'juveniles_stats (μm)'!B$2</f>
        <v>ZA.228+259+260</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IF(juveniles!AM14&gt;0,juveniles!AM14,"")</f>
        <v/>
      </c>
      <c r="L20" s="118" t="str">
        <f>IF(juveniles!AM15&gt;0,juveniles!AM15,"")</f>
        <v/>
      </c>
      <c r="M20" s="118" t="str">
        <f>IF(juveniles!AM16&gt;0,juveniles!AM16,"")</f>
        <v/>
      </c>
      <c r="N20" s="118" t="str">
        <f>IF(juveniles!AM17&gt;0,juveniles!AM17,"")</f>
        <v/>
      </c>
      <c r="O20" s="118" t="str">
        <f>IF(juveniles!AM18&gt;0,juveniles!AM18,"")</f>
        <v/>
      </c>
      <c r="P20" s="118" t="str">
        <f>IF(juveniles!AM21&gt;0,juveniles!AM21,"")</f>
        <v/>
      </c>
      <c r="Q20" s="118" t="str">
        <f>IF(juveniles!AM22&gt;0,juveniles!AM22,"")</f>
        <v/>
      </c>
      <c r="R20" s="118" t="str">
        <f>IF(juveniles!AM25&gt;0,juveniles!AM25,"")</f>
        <v/>
      </c>
      <c r="S20" s="118" t="str">
        <f>IF(juveniles!AM26&gt;0,juveniles!AM26,"")</f>
        <v/>
      </c>
      <c r="T20" s="118" t="str">
        <f>IF(juveniles!AM29&gt;0,juveniles!AM29,"")</f>
        <v/>
      </c>
      <c r="U20" s="118" t="str">
        <f>IF(juveniles!AM30&gt;0,juveniles!AM30,"")</f>
        <v/>
      </c>
      <c r="V20" s="118" t="str">
        <f>IF(juveniles!AM33&gt;0,juveniles!AM33,"")</f>
        <v/>
      </c>
      <c r="W20" s="118" t="str">
        <f>IF(juveniles!AM34&gt;0,juveniles!AM34,"")</f>
        <v/>
      </c>
    </row>
    <row r="21" spans="1:23" x14ac:dyDescent="0.2">
      <c r="A21" s="63" t="str">
        <f>'juveniles_stats (μm)'!A$2</f>
        <v>Echiniscus pellucidus</v>
      </c>
      <c r="B21" s="78" t="str">
        <f>'juveniles_stats (μm)'!B$2</f>
        <v>ZA.228+259+260</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IF(juveniles!AO14&gt;0,juveniles!AO14,"")</f>
        <v/>
      </c>
      <c r="L21" s="118" t="str">
        <f>IF(juveniles!AO15&gt;0,juveniles!AO15,"")</f>
        <v/>
      </c>
      <c r="M21" s="118" t="str">
        <f>IF(juveniles!AO16&gt;0,juveniles!AO16,"")</f>
        <v/>
      </c>
      <c r="N21" s="118" t="str">
        <f>IF(juveniles!AO17&gt;0,juveniles!AO17,"")</f>
        <v/>
      </c>
      <c r="O21" s="118" t="str">
        <f>IF(juveniles!AO18&gt;0,juveniles!AO18,"")</f>
        <v/>
      </c>
      <c r="P21" s="118" t="str">
        <f>IF(juveniles!AO21&gt;0,juveniles!AO21,"")</f>
        <v/>
      </c>
      <c r="Q21" s="118" t="str">
        <f>IF(juveniles!AO22&gt;0,juveniles!AO22,"")</f>
        <v/>
      </c>
      <c r="R21" s="118" t="str">
        <f>IF(juveniles!AO25&gt;0,juveniles!AO25,"")</f>
        <v/>
      </c>
      <c r="S21" s="118" t="str">
        <f>IF(juveniles!AO26&gt;0,juveniles!AO26,"")</f>
        <v/>
      </c>
      <c r="T21" s="118" t="str">
        <f>IF(juveniles!AO29&gt;0,juveniles!AO29,"")</f>
        <v/>
      </c>
      <c r="U21" s="118" t="str">
        <f>IF(juveniles!AO30&gt;0,juveniles!AO30,"")</f>
        <v/>
      </c>
      <c r="V21" s="118" t="str">
        <f>IF(juveniles!AO33&gt;0,juveniles!AO33,"")</f>
        <v/>
      </c>
      <c r="W21" s="118" t="str">
        <f>IF(juveniles!AO34&gt;0,juveniles!AO34,"")</f>
        <v/>
      </c>
    </row>
    <row r="22" spans="1:23" x14ac:dyDescent="0.2">
      <c r="A22" s="63" t="str">
        <f>'juveniles_stats (μm)'!A$2</f>
        <v>Echiniscus pellucidus</v>
      </c>
      <c r="B22" s="78" t="str">
        <f>'juveniles_stats (μm)'!B$2</f>
        <v>ZA.228+259+260</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IF(juveniles!AQ14&gt;0,juveniles!AQ14,"")</f>
        <v/>
      </c>
      <c r="L22" s="118" t="str">
        <f>IF(juveniles!AQ15&gt;0,juveniles!AQ15,"")</f>
        <v/>
      </c>
      <c r="M22" s="118" t="str">
        <f>IF(juveniles!AQ16&gt;0,juveniles!AQ16,"")</f>
        <v/>
      </c>
      <c r="N22" s="118" t="str">
        <f>IF(juveniles!AQ17&gt;0,juveniles!AQ17,"")</f>
        <v/>
      </c>
      <c r="O22" s="118" t="str">
        <f>IF(juveniles!AQ18&gt;0,juveniles!AQ18,"")</f>
        <v/>
      </c>
      <c r="P22" s="118" t="str">
        <f>IF(juveniles!AQ21&gt;0,juveniles!AQ21,"")</f>
        <v/>
      </c>
      <c r="Q22" s="118" t="str">
        <f>IF(juveniles!AQ22&gt;0,juveniles!AQ22,"")</f>
        <v/>
      </c>
      <c r="R22" s="118" t="str">
        <f>IF(juveniles!AQ25&gt;0,juveniles!AQ25,"")</f>
        <v/>
      </c>
      <c r="S22" s="118" t="str">
        <f>IF(juveniles!AQ26&gt;0,juveniles!AQ26,"")</f>
        <v/>
      </c>
      <c r="T22" s="118" t="str">
        <f>IF(juveniles!AQ29&gt;0,juveniles!AQ29,"")</f>
        <v/>
      </c>
      <c r="U22" s="118" t="str">
        <f>IF(juveniles!AQ30&gt;0,juveniles!AQ30,"")</f>
        <v/>
      </c>
      <c r="V22" s="118" t="str">
        <f>IF(juveniles!AQ33&gt;0,juveniles!AQ33,"")</f>
        <v/>
      </c>
      <c r="W22" s="118" t="str">
        <f>IF(juveniles!AQ34&gt;0,juveniles!AQ34,"")</f>
        <v/>
      </c>
    </row>
    <row r="23" spans="1:23" x14ac:dyDescent="0.2">
      <c r="A23" s="63" t="str">
        <f>'juveniles_stats (μm)'!A$2</f>
        <v>Echiniscus pellucidus</v>
      </c>
      <c r="B23" s="78" t="str">
        <f>'juveniles_stats (μm)'!B$2</f>
        <v>ZA.228+259+260</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IF(juveniles!AS14&gt;0,juveniles!AS14,"")</f>
        <v/>
      </c>
      <c r="L23" s="118" t="str">
        <f>IF(juveniles!AS15&gt;0,juveniles!AS15,"")</f>
        <v/>
      </c>
      <c r="M23" s="118" t="str">
        <f>IF(juveniles!AS16&gt;0,juveniles!AS16,"")</f>
        <v/>
      </c>
      <c r="N23" s="118" t="str">
        <f>IF(juveniles!AS17&gt;0,juveniles!AS17,"")</f>
        <v/>
      </c>
      <c r="O23" s="118" t="str">
        <f>IF(juveniles!AS18&gt;0,juveniles!AS18,"")</f>
        <v/>
      </c>
      <c r="P23" s="118" t="str">
        <f>IF(juveniles!AS21&gt;0,juveniles!AS21,"")</f>
        <v/>
      </c>
      <c r="Q23" s="118" t="str">
        <f>IF(juveniles!AS22&gt;0,juveniles!AS22,"")</f>
        <v/>
      </c>
      <c r="R23" s="118" t="str">
        <f>IF(juveniles!AS25&gt;0,juveniles!AS25,"")</f>
        <v/>
      </c>
      <c r="S23" s="118" t="str">
        <f>IF(juveniles!AS26&gt;0,juveniles!AS26,"")</f>
        <v/>
      </c>
      <c r="T23" s="118" t="str">
        <f>IF(juveniles!AS29&gt;0,juveniles!AS29,"")</f>
        <v/>
      </c>
      <c r="U23" s="118" t="str">
        <f>IF(juveniles!AS30&gt;0,juveniles!AS30,"")</f>
        <v/>
      </c>
      <c r="V23" s="118" t="str">
        <f>IF(juveniles!AS33&gt;0,juveniles!AS33,"")</f>
        <v/>
      </c>
      <c r="W23" s="118" t="str">
        <f>IF(juveniles!AS34&gt;0,juveniles!AS34,"")</f>
        <v/>
      </c>
    </row>
    <row r="24" spans="1:23" x14ac:dyDescent="0.2">
      <c r="A24" s="63" t="str">
        <f>'juveniles_stats (μm)'!A$2</f>
        <v>Echiniscus pellucidus</v>
      </c>
      <c r="B24" s="78" t="str">
        <f>'juveniles_stats (μm)'!B$2</f>
        <v>ZA.228+259+260</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IF(juveniles!AU14&gt;0,juveniles!AU14,"")</f>
        <v/>
      </c>
      <c r="L24" s="118" t="str">
        <f>IF(juveniles!AU15&gt;0,juveniles!AU15,"")</f>
        <v/>
      </c>
      <c r="M24" s="118" t="str">
        <f>IF(juveniles!AU16&gt;0,juveniles!AU16,"")</f>
        <v/>
      </c>
      <c r="N24" s="118" t="str">
        <f>IF(juveniles!AU17&gt;0,juveniles!AU17,"")</f>
        <v/>
      </c>
      <c r="O24" s="118" t="str">
        <f>IF(juveniles!AU18&gt;0,juveniles!AU18,"")</f>
        <v/>
      </c>
      <c r="P24" s="118" t="str">
        <f>IF(juveniles!AU21&gt;0,juveniles!AU21,"")</f>
        <v/>
      </c>
      <c r="Q24" s="118" t="str">
        <f>IF(juveniles!AU22&gt;0,juveniles!AU22,"")</f>
        <v/>
      </c>
      <c r="R24" s="118" t="str">
        <f>IF(juveniles!AU25&gt;0,juveniles!AU25,"")</f>
        <v/>
      </c>
      <c r="S24" s="118" t="str">
        <f>IF(juveniles!AU26&gt;0,juveniles!AU26,"")</f>
        <v/>
      </c>
      <c r="T24" s="118" t="str">
        <f>IF(juveniles!AU29&gt;0,juveniles!AU29,"")</f>
        <v/>
      </c>
      <c r="U24" s="118" t="str">
        <f>IF(juveniles!AU30&gt;0,juveniles!AU30,"")</f>
        <v/>
      </c>
      <c r="V24" s="118" t="str">
        <f>IF(juveniles!AU33&gt;0,juveniles!AU33,"")</f>
        <v/>
      </c>
      <c r="W24" s="118" t="str">
        <f>IF(juveniles!AU34&gt;0,juveniles!AU34,"")</f>
        <v/>
      </c>
    </row>
    <row r="25" spans="1:23" x14ac:dyDescent="0.2">
      <c r="A25" s="63" t="str">
        <f>'juveniles_stats (μm)'!A$2</f>
        <v>Echiniscus pellucidus</v>
      </c>
      <c r="B25" s="78" t="str">
        <f>'juveniles_stats (μm)'!B$2</f>
        <v>ZA.228+259+260</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IF(juveniles!AW14&gt;0,juveniles!AW14,"")</f>
        <v/>
      </c>
      <c r="L25" s="118" t="str">
        <f>IF(juveniles!AW15&gt;0,juveniles!AW15,"")</f>
        <v/>
      </c>
      <c r="M25" s="118" t="str">
        <f>IF(juveniles!AW16&gt;0,juveniles!AW16,"")</f>
        <v/>
      </c>
      <c r="N25" s="118" t="str">
        <f>IF(juveniles!AW17&gt;0,juveniles!AW17,"")</f>
        <v/>
      </c>
      <c r="O25" s="118" t="str">
        <f>IF(juveniles!AW18&gt;0,juveniles!AW18,"")</f>
        <v/>
      </c>
      <c r="P25" s="118" t="str">
        <f>IF(juveniles!AW21&gt;0,juveniles!AW21,"")</f>
        <v/>
      </c>
      <c r="Q25" s="118" t="str">
        <f>IF(juveniles!AW22&gt;0,juveniles!AW22,"")</f>
        <v/>
      </c>
      <c r="R25" s="118" t="str">
        <f>IF(juveniles!AW25&gt;0,juveniles!AW25,"")</f>
        <v/>
      </c>
      <c r="S25" s="118" t="str">
        <f>IF(juveniles!AW26&gt;0,juveniles!AW26,"")</f>
        <v/>
      </c>
      <c r="T25" s="118" t="str">
        <f>IF(juveniles!AW29&gt;0,juveniles!AW29,"")</f>
        <v/>
      </c>
      <c r="U25" s="118" t="str">
        <f>IF(juveniles!AW30&gt;0,juveniles!AW30,"")</f>
        <v/>
      </c>
      <c r="V25" s="118" t="str">
        <f>IF(juveniles!AW33&gt;0,juveniles!AW33,"")</f>
        <v/>
      </c>
      <c r="W25" s="118" t="str">
        <f>IF(juveniles!AW34&gt;0,juveniles!AW34,"")</f>
        <v/>
      </c>
    </row>
    <row r="26" spans="1:23" x14ac:dyDescent="0.2">
      <c r="A26" s="63" t="str">
        <f>'juveniles_stats (μm)'!A$2</f>
        <v>Echiniscus pellucidus</v>
      </c>
      <c r="B26" s="78" t="str">
        <f>'juveniles_stats (μm)'!B$2</f>
        <v>ZA.228+259+260</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IF(juveniles!AY14&gt;0,juveniles!AY14,"")</f>
        <v/>
      </c>
      <c r="L26" s="118" t="str">
        <f>IF(juveniles!AY15&gt;0,juveniles!AY15,"")</f>
        <v/>
      </c>
      <c r="M26" s="118" t="str">
        <f>IF(juveniles!AY16&gt;0,juveniles!AY16,"")</f>
        <v/>
      </c>
      <c r="N26" s="118" t="str">
        <f>IF(juveniles!AY17&gt;0,juveniles!AY17,"")</f>
        <v/>
      </c>
      <c r="O26" s="118" t="str">
        <f>IF(juveniles!AY18&gt;0,juveniles!AY18,"")</f>
        <v/>
      </c>
      <c r="P26" s="118" t="str">
        <f>IF(juveniles!AY21&gt;0,juveniles!AY21,"")</f>
        <v/>
      </c>
      <c r="Q26" s="118" t="str">
        <f>IF(juveniles!AY22&gt;0,juveniles!AY22,"")</f>
        <v/>
      </c>
      <c r="R26" s="118" t="str">
        <f>IF(juveniles!AY25&gt;0,juveniles!AY25,"")</f>
        <v/>
      </c>
      <c r="S26" s="118" t="str">
        <f>IF(juveniles!AY26&gt;0,juveniles!AY26,"")</f>
        <v/>
      </c>
      <c r="T26" s="118" t="str">
        <f>IF(juveniles!AY29&gt;0,juveniles!AY29,"")</f>
        <v/>
      </c>
      <c r="U26" s="118" t="str">
        <f>IF(juveniles!AY30&gt;0,juveniles!AY30,"")</f>
        <v/>
      </c>
      <c r="V26" s="118" t="str">
        <f>IF(juveniles!AY33&gt;0,juveniles!AY33,"")</f>
        <v/>
      </c>
      <c r="W26" s="118" t="str">
        <f>IF(juveniles!AY34&gt;0,juveniles!AY34,"")</f>
        <v/>
      </c>
    </row>
    <row r="27" spans="1:23" ht="25.5" x14ac:dyDescent="0.2">
      <c r="A27" s="63" t="str">
        <f>'juveniles_stats (μm)'!A$2</f>
        <v>Echiniscus pellucidus</v>
      </c>
      <c r="B27" s="78" t="str">
        <f>'juveniles_stats (μm)'!B$2</f>
        <v>ZA.228+259+260</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IF(juveniles!BA14&gt;0,juveniles!BA14,"")</f>
        <v/>
      </c>
      <c r="L27" s="118" t="str">
        <f>IF(juveniles!BA15&gt;0,juveniles!BA15,"")</f>
        <v/>
      </c>
      <c r="M27" s="118" t="str">
        <f>IF(juveniles!BA16&gt;0,juveniles!BA16,"")</f>
        <v/>
      </c>
      <c r="N27" s="118" t="str">
        <f>IF(juveniles!BA17&gt;0,juveniles!BA17,"")</f>
        <v/>
      </c>
      <c r="O27" s="118" t="str">
        <f>IF(juveniles!BA18&gt;0,juveniles!BA18,"")</f>
        <v/>
      </c>
      <c r="P27" s="118" t="str">
        <f>IF(juveniles!BA21&gt;0,juveniles!BA21,"")</f>
        <v/>
      </c>
      <c r="Q27" s="118" t="str">
        <f>IF(juveniles!BA22&gt;0,juveniles!BA22,"")</f>
        <v/>
      </c>
      <c r="R27" s="118" t="str">
        <f>IF(juveniles!BA25&gt;0,juveniles!BA25,"")</f>
        <v/>
      </c>
      <c r="S27" s="118" t="str">
        <f>IF(juveniles!BA26&gt;0,juveniles!BA26,"")</f>
        <v/>
      </c>
      <c r="T27" s="118" t="str">
        <f>IF(juveniles!BA29&gt;0,juveniles!BA29,"")</f>
        <v/>
      </c>
      <c r="U27" s="118" t="str">
        <f>IF(juveniles!BA30&gt;0,juveniles!BA30,"")</f>
        <v/>
      </c>
      <c r="V27" s="118" t="str">
        <f>IF(juveniles!BA33&gt;0,juveniles!BA33,"")</f>
        <v/>
      </c>
      <c r="W27" s="118" t="str">
        <f>IF(juveniles!BA34&gt;0,juveniles!BA34,"")</f>
        <v/>
      </c>
    </row>
    <row r="28" spans="1:23" ht="25.5" x14ac:dyDescent="0.2">
      <c r="A28" s="63" t="str">
        <f>'juveniles_stats (μm)'!A$2</f>
        <v>Echiniscus pellucidus</v>
      </c>
      <c r="B28" s="78" t="str">
        <f>'juveniles_stats (μm)'!B$2</f>
        <v>ZA.228+259+260</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IF(juveniles!BC14&gt;0,juveniles!BC14,"")</f>
        <v/>
      </c>
      <c r="L28" s="118" t="str">
        <f>IF(juveniles!BC15&gt;0,juveniles!BC15,"")</f>
        <v/>
      </c>
      <c r="M28" s="118" t="str">
        <f>IF(juveniles!BC16&gt;0,juveniles!BC16,"")</f>
        <v/>
      </c>
      <c r="N28" s="118" t="str">
        <f>IF(juveniles!BC17&gt;0,juveniles!BC17,"")</f>
        <v/>
      </c>
      <c r="O28" s="118" t="str">
        <f>IF(juveniles!BC18&gt;0,juveniles!BC18,"")</f>
        <v/>
      </c>
      <c r="P28" s="118" t="str">
        <f>IF(juveniles!BC21&gt;0,juveniles!BC21,"")</f>
        <v/>
      </c>
      <c r="Q28" s="118" t="str">
        <f>IF(juveniles!BC22&gt;0,juveniles!BC22,"")</f>
        <v/>
      </c>
      <c r="R28" s="118" t="str">
        <f>IF(juveniles!BC25&gt;0,juveniles!BC25,"")</f>
        <v/>
      </c>
      <c r="S28" s="118" t="str">
        <f>IF(juveniles!BC26&gt;0,juveniles!BC26,"")</f>
        <v/>
      </c>
      <c r="T28" s="118" t="str">
        <f>IF(juveniles!BC29&gt;0,juveniles!BC29,"")</f>
        <v/>
      </c>
      <c r="U28" s="118" t="str">
        <f>IF(juveniles!BC30&gt;0,juveniles!BC30,"")</f>
        <v/>
      </c>
      <c r="V28" s="118" t="str">
        <f>IF(juveniles!BC33&gt;0,juveniles!BC33,"")</f>
        <v/>
      </c>
      <c r="W28" s="118" t="str">
        <f>IF(juveniles!BC34&gt;0,juveniles!BC34,"")</f>
        <v/>
      </c>
    </row>
    <row r="29" spans="1:23" ht="25.5" x14ac:dyDescent="0.2">
      <c r="A29" s="63" t="str">
        <f>'juveniles_stats (μm)'!A$2</f>
        <v>Echiniscus pellucidus</v>
      </c>
      <c r="B29" s="78" t="str">
        <f>'juveniles_stats (μm)'!B$2</f>
        <v>ZA.228+259+260</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IF(juveniles!BE14&gt;0,juveniles!BE14,"")</f>
        <v/>
      </c>
      <c r="L29" s="118" t="str">
        <f>IF(juveniles!BE15&gt;0,juveniles!BE15,"")</f>
        <v/>
      </c>
      <c r="M29" s="118" t="str">
        <f>IF(juveniles!BE16&gt;0,juveniles!BE16,"")</f>
        <v/>
      </c>
      <c r="N29" s="118" t="str">
        <f>IF(juveniles!BE17&gt;0,juveniles!BE17,"")</f>
        <v/>
      </c>
      <c r="O29" s="118" t="str">
        <f>IF(juveniles!BE18&gt;0,juveniles!BE18,"")</f>
        <v/>
      </c>
      <c r="P29" s="118" t="str">
        <f>IF(juveniles!BE21&gt;0,juveniles!BE21,"")</f>
        <v/>
      </c>
      <c r="Q29" s="118" t="str">
        <f>IF(juveniles!BE22&gt;0,juveniles!BE22,"")</f>
        <v/>
      </c>
      <c r="R29" s="118" t="str">
        <f>IF(juveniles!BE25&gt;0,juveniles!BE25,"")</f>
        <v/>
      </c>
      <c r="S29" s="118" t="str">
        <f>IF(juveniles!BE26&gt;0,juveniles!BE26,"")</f>
        <v/>
      </c>
      <c r="T29" s="118" t="str">
        <f>IF(juveniles!BE29&gt;0,juveniles!BE29,"")</f>
        <v/>
      </c>
      <c r="U29" s="118" t="str">
        <f>IF(juveniles!BE30&gt;0,juveniles!BE30,"")</f>
        <v/>
      </c>
      <c r="V29" s="118" t="str">
        <f>IF(juveniles!BE33&gt;0,juveniles!BE33,"")</f>
        <v/>
      </c>
      <c r="W29" s="118" t="str">
        <f>IF(juveniles!BE34&gt;0,juveniles!BE34,"")</f>
        <v/>
      </c>
    </row>
    <row r="30" spans="1:23" ht="25.5" x14ac:dyDescent="0.2">
      <c r="A30" s="63" t="str">
        <f>'juveniles_stats (μm)'!A$2</f>
        <v>Echiniscus pellucidus</v>
      </c>
      <c r="B30" s="78" t="str">
        <f>'juveniles_stats (μm)'!B$2</f>
        <v>ZA.228+259+260</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IF(juveniles!BG14&gt;0,juveniles!BG14,"")</f>
        <v/>
      </c>
      <c r="L30" s="118" t="str">
        <f>IF(juveniles!BG15&gt;0,juveniles!BG15,"")</f>
        <v/>
      </c>
      <c r="M30" s="118" t="str">
        <f>IF(juveniles!BG16&gt;0,juveniles!BG16,"")</f>
        <v/>
      </c>
      <c r="N30" s="118" t="str">
        <f>IF(juveniles!BG17&gt;0,juveniles!BG17,"")</f>
        <v/>
      </c>
      <c r="O30" s="118" t="str">
        <f>IF(juveniles!BG18&gt;0,juveniles!BG18,"")</f>
        <v/>
      </c>
      <c r="P30" s="118" t="str">
        <f>IF(juveniles!BG21&gt;0,juveniles!BG21,"")</f>
        <v/>
      </c>
      <c r="Q30" s="118" t="str">
        <f>IF(juveniles!BG22&gt;0,juveniles!BG22,"")</f>
        <v/>
      </c>
      <c r="R30" s="118" t="str">
        <f>IF(juveniles!BG25&gt;0,juveniles!BG25,"")</f>
        <v/>
      </c>
      <c r="S30" s="118" t="str">
        <f>IF(juveniles!BG26&gt;0,juveniles!BG26,"")</f>
        <v/>
      </c>
      <c r="T30" s="118" t="str">
        <f>IF(juveniles!BG29&gt;0,juveniles!BG29,"")</f>
        <v/>
      </c>
      <c r="U30" s="118" t="str">
        <f>IF(juveniles!BG30&gt;0,juveniles!BG30,"")</f>
        <v/>
      </c>
      <c r="V30" s="118" t="str">
        <f>IF(juveniles!BG33&gt;0,juveniles!BG33,"")</f>
        <v/>
      </c>
      <c r="W30" s="118" t="str">
        <f>IF(juveniles!BG34&gt;0,juveniles!BG34,"")</f>
        <v/>
      </c>
    </row>
    <row r="31" spans="1:23" ht="25.5" x14ac:dyDescent="0.2">
      <c r="A31" s="63" t="str">
        <f>'juveniles_stats (μm)'!A$2</f>
        <v>Echiniscus pellucidus</v>
      </c>
      <c r="B31" s="78" t="str">
        <f>'juveniles_stats (μm)'!B$2</f>
        <v>ZA.228+259+260</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IF(juveniles!BI14&gt;0,juveniles!BI14,"")</f>
        <v/>
      </c>
      <c r="L31" s="118" t="str">
        <f>IF(juveniles!BI15&gt;0,juveniles!BI15,"")</f>
        <v/>
      </c>
      <c r="M31" s="118" t="str">
        <f>IF(juveniles!BI16&gt;0,juveniles!BI16,"")</f>
        <v/>
      </c>
      <c r="N31" s="118" t="str">
        <f>IF(juveniles!BI17&gt;0,juveniles!BI17,"")</f>
        <v/>
      </c>
      <c r="O31" s="118" t="str">
        <f>IF(juveniles!BI18&gt;0,juveniles!BI18,"")</f>
        <v/>
      </c>
      <c r="P31" s="118" t="str">
        <f>IF(juveniles!BI21&gt;0,juveniles!BI21,"")</f>
        <v/>
      </c>
      <c r="Q31" s="118" t="str">
        <f>IF(juveniles!BI22&gt;0,juveniles!BI22,"")</f>
        <v/>
      </c>
      <c r="R31" s="118" t="str">
        <f>IF(juveniles!BI25&gt;0,juveniles!BI25,"")</f>
        <v/>
      </c>
      <c r="S31" s="118" t="str">
        <f>IF(juveniles!BI26&gt;0,juveniles!BI26,"")</f>
        <v/>
      </c>
      <c r="T31" s="118" t="str">
        <f>IF(juveniles!BI29&gt;0,juveniles!BI29,"")</f>
        <v/>
      </c>
      <c r="U31" s="118" t="str">
        <f>IF(juveniles!BI30&gt;0,juveniles!BI30,"")</f>
        <v/>
      </c>
      <c r="V31" s="118" t="str">
        <f>IF(juveniles!BI33&gt;0,juveniles!BI33,"")</f>
        <v/>
      </c>
      <c r="W31" s="118" t="str">
        <f>IF(juveniles!BI34&gt;0,juveniles!BI34,"")</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x14ac:dyDescent="0.2">
      <c r="A2" s="127" t="str">
        <f>'general info'!D2</f>
        <v>Echiniscus pellucidus</v>
      </c>
      <c r="B2" s="128" t="str">
        <f>'general info'!D3</f>
        <v>ZA.228+259+260</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x14ac:dyDescent="0.2">
      <c r="A3" s="63" t="str">
        <f t="shared" ref="A3:B19" si="0">A$2</f>
        <v>Echiniscus pellucidus</v>
      </c>
      <c r="B3" s="79" t="str">
        <f>B$2</f>
        <v>ZA.228+259+260</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x14ac:dyDescent="0.2">
      <c r="A4" s="63" t="str">
        <f t="shared" si="0"/>
        <v>Echiniscus pellucidus</v>
      </c>
      <c r="B4" s="79" t="str">
        <f t="shared" si="0"/>
        <v>ZA.228+259+260</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x14ac:dyDescent="0.2">
      <c r="A5" s="63" t="str">
        <f t="shared" si="0"/>
        <v>Echiniscus pellucidus</v>
      </c>
      <c r="B5" s="79" t="str">
        <f t="shared" si="0"/>
        <v>ZA.228+259+260</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x14ac:dyDescent="0.2">
      <c r="A6" s="63" t="str">
        <f t="shared" si="0"/>
        <v>Echiniscus pellucidus</v>
      </c>
      <c r="B6" s="79" t="str">
        <f t="shared" si="0"/>
        <v>ZA.228+259+260</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x14ac:dyDescent="0.2">
      <c r="A7" s="63" t="str">
        <f t="shared" si="0"/>
        <v>Echiniscus pellucidus</v>
      </c>
      <c r="B7" s="79" t="str">
        <f t="shared" si="0"/>
        <v>ZA.228+259+260</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x14ac:dyDescent="0.2">
      <c r="A8" s="63" t="str">
        <f t="shared" si="0"/>
        <v>Echiniscus pellucidus</v>
      </c>
      <c r="B8" s="79" t="str">
        <f t="shared" si="0"/>
        <v>ZA.228+259+260</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x14ac:dyDescent="0.2">
      <c r="A9" s="63" t="str">
        <f t="shared" si="0"/>
        <v>Echiniscus pellucidus</v>
      </c>
      <c r="B9" s="79" t="str">
        <f t="shared" si="0"/>
        <v>ZA.228+259+260</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x14ac:dyDescent="0.2">
      <c r="A10" s="63" t="str">
        <f t="shared" si="0"/>
        <v>Echiniscus pellucidus</v>
      </c>
      <c r="B10" s="79" t="str">
        <f t="shared" si="0"/>
        <v>ZA.228+259+260</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x14ac:dyDescent="0.2">
      <c r="A11" s="63" t="str">
        <f t="shared" si="0"/>
        <v>Echiniscus pellucidus</v>
      </c>
      <c r="B11" s="79" t="str">
        <f t="shared" si="0"/>
        <v>ZA.228+259+260</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x14ac:dyDescent="0.2">
      <c r="A12" s="63" t="str">
        <f t="shared" si="0"/>
        <v>Echiniscus pellucidus</v>
      </c>
      <c r="B12" s="79" t="str">
        <f t="shared" si="0"/>
        <v>ZA.228+259+260</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x14ac:dyDescent="0.2">
      <c r="A13" s="63" t="str">
        <f t="shared" si="0"/>
        <v>Echiniscus pellucidus</v>
      </c>
      <c r="B13" s="79" t="str">
        <f t="shared" si="0"/>
        <v>ZA.228+259+260</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x14ac:dyDescent="0.2">
      <c r="A14" s="63" t="str">
        <f t="shared" si="0"/>
        <v>Echiniscus pellucidus</v>
      </c>
      <c r="B14" s="79" t="str">
        <f t="shared" si="0"/>
        <v>ZA.228+259+260</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x14ac:dyDescent="0.2">
      <c r="A15" s="63" t="str">
        <f t="shared" si="0"/>
        <v>Echiniscus pellucidus</v>
      </c>
      <c r="B15" s="79" t="str">
        <f t="shared" si="0"/>
        <v>ZA.228+259+260</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x14ac:dyDescent="0.2">
      <c r="A16" s="63" t="str">
        <f t="shared" si="0"/>
        <v>Echiniscus pellucidus</v>
      </c>
      <c r="B16" s="79" t="str">
        <f t="shared" si="0"/>
        <v>ZA.228+259+260</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x14ac:dyDescent="0.2">
      <c r="A17" s="63" t="str">
        <f t="shared" si="0"/>
        <v>Echiniscus pellucidus</v>
      </c>
      <c r="B17" s="79" t="str">
        <f t="shared" si="0"/>
        <v>ZA.228+259+260</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x14ac:dyDescent="0.2">
      <c r="A18" s="63" t="str">
        <f t="shared" si="0"/>
        <v>Echiniscus pellucidus</v>
      </c>
      <c r="B18" s="79" t="str">
        <f t="shared" si="0"/>
        <v>ZA.228+259+260</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x14ac:dyDescent="0.2">
      <c r="A19" s="63" t="str">
        <f t="shared" si="0"/>
        <v>Echiniscus pellucidus</v>
      </c>
      <c r="B19" s="79" t="str">
        <f t="shared" si="0"/>
        <v>ZA.228+259+260</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x14ac:dyDescent="0.2">
      <c r="A20" s="63" t="str">
        <f t="shared" ref="A20:B31" si="1">A$2</f>
        <v>Echiniscus pellucidus</v>
      </c>
      <c r="B20" s="79" t="str">
        <f t="shared" si="1"/>
        <v>ZA.228+259+260</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x14ac:dyDescent="0.2">
      <c r="A21" s="63" t="str">
        <f t="shared" si="1"/>
        <v>Echiniscus pellucidus</v>
      </c>
      <c r="B21" s="79" t="str">
        <f t="shared" si="1"/>
        <v>ZA.228+259+260</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x14ac:dyDescent="0.2">
      <c r="A22" s="63" t="str">
        <f t="shared" si="1"/>
        <v>Echiniscus pellucidus</v>
      </c>
      <c r="B22" s="79" t="str">
        <f t="shared" si="1"/>
        <v>ZA.228+259+260</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x14ac:dyDescent="0.2">
      <c r="A23" s="63" t="str">
        <f t="shared" si="1"/>
        <v>Echiniscus pellucidus</v>
      </c>
      <c r="B23" s="79" t="str">
        <f t="shared" si="1"/>
        <v>ZA.228+259+260</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x14ac:dyDescent="0.2">
      <c r="A24" s="63" t="str">
        <f t="shared" si="1"/>
        <v>Echiniscus pellucidus</v>
      </c>
      <c r="B24" s="79" t="str">
        <f t="shared" si="1"/>
        <v>ZA.228+259+260</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x14ac:dyDescent="0.2">
      <c r="A25" s="63" t="str">
        <f t="shared" si="1"/>
        <v>Echiniscus pellucidus</v>
      </c>
      <c r="B25" s="79" t="str">
        <f t="shared" si="1"/>
        <v>ZA.228+259+260</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x14ac:dyDescent="0.2">
      <c r="A26" s="63" t="str">
        <f t="shared" si="1"/>
        <v>Echiniscus pellucidus</v>
      </c>
      <c r="B26" s="79" t="str">
        <f t="shared" si="1"/>
        <v>ZA.228+259+260</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pellucidus</v>
      </c>
      <c r="B27" s="79" t="str">
        <f t="shared" si="1"/>
        <v>ZA.228+259+260</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pellucidus</v>
      </c>
      <c r="B28" s="79" t="str">
        <f t="shared" si="1"/>
        <v>ZA.228+259+260</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pellucidus</v>
      </c>
      <c r="B29" s="79" t="str">
        <f t="shared" si="1"/>
        <v>ZA.228+259+260</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pellucidus</v>
      </c>
      <c r="B30" s="79" t="str">
        <f t="shared" si="1"/>
        <v>ZA.228+259+260</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pellucidus</v>
      </c>
      <c r="B31" s="79" t="str">
        <f t="shared" si="1"/>
        <v>ZA.228+259+260</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x14ac:dyDescent="0.2">
      <c r="A2" s="63" t="str">
        <f>'larvae_stats (μm)'!A$2</f>
        <v>Echiniscus pellucidus</v>
      </c>
      <c r="B2" s="78" t="str">
        <f>'larvae_stats (μm)'!B$2</f>
        <v>ZA.228+259+260</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x14ac:dyDescent="0.2">
      <c r="A3" s="63" t="str">
        <f>'larvae_stats (μm)'!A$2</f>
        <v>Echiniscus pellucidus</v>
      </c>
      <c r="B3" s="78" t="str">
        <f>'larvae_stats (μm)'!B$2</f>
        <v>ZA.228+259+260</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x14ac:dyDescent="0.2">
      <c r="A4" s="63" t="str">
        <f>'larvae_stats (μm)'!A$2</f>
        <v>Echiniscus pellucidus</v>
      </c>
      <c r="B4" s="78" t="str">
        <f>'larvae_stats (μm)'!B$2</f>
        <v>ZA.228+259+260</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x14ac:dyDescent="0.2">
      <c r="A5" s="63" t="str">
        <f>'larvae_stats (μm)'!A$2</f>
        <v>Echiniscus pellucidus</v>
      </c>
      <c r="B5" s="78" t="str">
        <f>'larvae_stats (μm)'!B$2</f>
        <v>ZA.228+259+260</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x14ac:dyDescent="0.2">
      <c r="A6" s="63" t="str">
        <f>'larvae_stats (μm)'!A$2</f>
        <v>Echiniscus pellucidus</v>
      </c>
      <c r="B6" s="78" t="str">
        <f>'larvae_stats (μm)'!B$2</f>
        <v>ZA.228+259+260</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x14ac:dyDescent="0.2">
      <c r="A7" s="63" t="str">
        <f>'larvae_stats (μm)'!A$2</f>
        <v>Echiniscus pellucidus</v>
      </c>
      <c r="B7" s="78" t="str">
        <f>'larvae_stats (μm)'!B$2</f>
        <v>ZA.228+259+260</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x14ac:dyDescent="0.2">
      <c r="A8" s="63" t="str">
        <f>'larvae_stats (μm)'!A$2</f>
        <v>Echiniscus pellucidus</v>
      </c>
      <c r="B8" s="78" t="str">
        <f>'larvae_stats (μm)'!B$2</f>
        <v>ZA.228+259+260</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x14ac:dyDescent="0.2">
      <c r="A9" s="63" t="str">
        <f>'larvae_stats (μm)'!A$2</f>
        <v>Echiniscus pellucidus</v>
      </c>
      <c r="B9" s="78" t="str">
        <f>'larvae_stats (μm)'!B$2</f>
        <v>ZA.228+259+260</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x14ac:dyDescent="0.2">
      <c r="A10" s="63" t="str">
        <f>'larvae_stats (μm)'!A$2</f>
        <v>Echiniscus pellucidus</v>
      </c>
      <c r="B10" s="78" t="str">
        <f>'larvae_stats (μm)'!B$2</f>
        <v>ZA.228+259+260</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x14ac:dyDescent="0.2">
      <c r="A11" s="63" t="str">
        <f>'larvae_stats (μm)'!A$2</f>
        <v>Echiniscus pellucidus</v>
      </c>
      <c r="B11" s="78" t="str">
        <f>'larvae_stats (μm)'!B$2</f>
        <v>ZA.228+259+260</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x14ac:dyDescent="0.2">
      <c r="A12" s="63" t="str">
        <f>'larvae_stats (μm)'!A$2</f>
        <v>Echiniscus pellucidus</v>
      </c>
      <c r="B12" s="78" t="str">
        <f>'larvae_stats (μm)'!B$2</f>
        <v>ZA.228+259+260</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x14ac:dyDescent="0.2">
      <c r="A13" s="63" t="str">
        <f>'larvae_stats (μm)'!A$2</f>
        <v>Echiniscus pellucidus</v>
      </c>
      <c r="B13" s="78" t="str">
        <f>'larvae_stats (μm)'!B$2</f>
        <v>ZA.228+259+260</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x14ac:dyDescent="0.2">
      <c r="A14" s="63" t="str">
        <f>'larvae_stats (μm)'!A$2</f>
        <v>Echiniscus pellucidus</v>
      </c>
      <c r="B14" s="78" t="str">
        <f>'larvae_stats (μm)'!B$2</f>
        <v>ZA.228+259+260</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x14ac:dyDescent="0.2">
      <c r="A15" s="63" t="str">
        <f>'larvae_stats (μm)'!A$2</f>
        <v>Echiniscus pellucidus</v>
      </c>
      <c r="B15" s="78" t="str">
        <f>'larvae_stats (μm)'!B$2</f>
        <v>ZA.228+259+260</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x14ac:dyDescent="0.2">
      <c r="A16" s="63" t="str">
        <f>'larvae_stats (μm)'!A$2</f>
        <v>Echiniscus pellucidus</v>
      </c>
      <c r="B16" s="78" t="str">
        <f>'larvae_stats (μm)'!B$2</f>
        <v>ZA.228+259+260</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x14ac:dyDescent="0.2">
      <c r="A17" s="63" t="str">
        <f>'larvae_stats (μm)'!A$2</f>
        <v>Echiniscus pellucidus</v>
      </c>
      <c r="B17" s="78" t="str">
        <f>'larvae_stats (μm)'!B$2</f>
        <v>ZA.228+259+260</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x14ac:dyDescent="0.2">
      <c r="A18" s="63" t="str">
        <f>'larvae_stats (μm)'!A$2</f>
        <v>Echiniscus pellucidus</v>
      </c>
      <c r="B18" s="78" t="str">
        <f>'larvae_stats (μm)'!B$2</f>
        <v>ZA.228+259+260</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x14ac:dyDescent="0.2">
      <c r="A19" s="63" t="str">
        <f>'larvae_stats (μm)'!A$2</f>
        <v>Echiniscus pellucidus</v>
      </c>
      <c r="B19" s="78" t="str">
        <f>'larvae_stats (μm)'!B$2</f>
        <v>ZA.228+259+260</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x14ac:dyDescent="0.2">
      <c r="A20" s="63" t="str">
        <f>'larvae_stats (μm)'!A$2</f>
        <v>Echiniscus pellucidus</v>
      </c>
      <c r="B20" s="78" t="str">
        <f>'larvae_stats (μm)'!B$2</f>
        <v>ZA.228+259+260</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x14ac:dyDescent="0.2">
      <c r="A21" s="63" t="str">
        <f>'larvae_stats (μm)'!A$2</f>
        <v>Echiniscus pellucidus</v>
      </c>
      <c r="B21" s="78" t="str">
        <f>'larvae_stats (μm)'!B$2</f>
        <v>ZA.228+259+260</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x14ac:dyDescent="0.2">
      <c r="A22" s="63" t="str">
        <f>'larvae_stats (μm)'!A$2</f>
        <v>Echiniscus pellucidus</v>
      </c>
      <c r="B22" s="78" t="str">
        <f>'larvae_stats (μm)'!B$2</f>
        <v>ZA.228+259+260</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x14ac:dyDescent="0.2">
      <c r="A23" s="63" t="str">
        <f>'larvae_stats (μm)'!A$2</f>
        <v>Echiniscus pellucidus</v>
      </c>
      <c r="B23" s="78" t="str">
        <f>'larvae_stats (μm)'!B$2</f>
        <v>ZA.228+259+260</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x14ac:dyDescent="0.2">
      <c r="A24" s="63" t="str">
        <f>'larvae_stats (μm)'!A$2</f>
        <v>Echiniscus pellucidus</v>
      </c>
      <c r="B24" s="78" t="str">
        <f>'larvae_stats (μm)'!B$2</f>
        <v>ZA.228+259+260</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x14ac:dyDescent="0.2">
      <c r="A25" s="63" t="str">
        <f>'larvae_stats (μm)'!A$2</f>
        <v>Echiniscus pellucidus</v>
      </c>
      <c r="B25" s="78" t="str">
        <f>'larvae_stats (μm)'!B$2</f>
        <v>ZA.228+259+260</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x14ac:dyDescent="0.2">
      <c r="A26" s="63" t="str">
        <f>'larvae_stats (μm)'!A$2</f>
        <v>Echiniscus pellucidus</v>
      </c>
      <c r="B26" s="78" t="str">
        <f>'larvae_stats (μm)'!B$2</f>
        <v>ZA.228+259+260</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x14ac:dyDescent="0.2">
      <c r="A27" s="63" t="str">
        <f>'larvae_stats (μm)'!A$2</f>
        <v>Echiniscus pellucidus</v>
      </c>
      <c r="B27" s="78" t="str">
        <f>'larvae_stats (μm)'!B$2</f>
        <v>ZA.228+259+260</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x14ac:dyDescent="0.2">
      <c r="A28" s="63" t="str">
        <f>'larvae_stats (μm)'!A$2</f>
        <v>Echiniscus pellucidus</v>
      </c>
      <c r="B28" s="78" t="str">
        <f>'larvae_stats (μm)'!B$2</f>
        <v>ZA.228+259+260</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x14ac:dyDescent="0.2">
      <c r="A29" s="63" t="str">
        <f>'larvae_stats (μm)'!A$2</f>
        <v>Echiniscus pellucidus</v>
      </c>
      <c r="B29" s="78" t="str">
        <f>'larvae_stats (μm)'!B$2</f>
        <v>ZA.228+259+260</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pellucidus</v>
      </c>
      <c r="B30" s="78" t="str">
        <f>'larvae_stats (μm)'!B$2</f>
        <v>ZA.228+259+260</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pellucidus</v>
      </c>
      <c r="B31" s="78" t="str">
        <f>'larvae_stats (μm)'!B$2</f>
        <v>ZA.228+259+260</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116</v>
      </c>
    </row>
    <row r="3" spans="2:4" x14ac:dyDescent="0.3">
      <c r="B3" s="120" t="s">
        <v>64</v>
      </c>
      <c r="D3" s="123" t="s">
        <v>113</v>
      </c>
    </row>
    <row r="4" spans="2:4" x14ac:dyDescent="0.3">
      <c r="B4" s="120" t="s">
        <v>98</v>
      </c>
      <c r="D4" s="123" t="s">
        <v>115</v>
      </c>
    </row>
    <row r="5" spans="2:4" x14ac:dyDescent="0.3">
      <c r="B5" s="124"/>
      <c r="D5" s="125"/>
    </row>
    <row r="6" spans="2:4" x14ac:dyDescent="0.3">
      <c r="B6" s="120" t="s">
        <v>99</v>
      </c>
      <c r="D6" s="123" t="s">
        <v>112</v>
      </c>
    </row>
    <row r="7" spans="2:4" x14ac:dyDescent="0.3">
      <c r="B7" s="120" t="s">
        <v>100</v>
      </c>
      <c r="D7" s="123" t="s">
        <v>114</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6"/>
  <sheetViews>
    <sheetView zoomScaleNormal="100" workbookViewId="0">
      <pane xSplit="1" ySplit="2" topLeftCell="B3" activePane="bottomRight" state="frozen"/>
      <selection pane="topRight" activeCell="B1" sqref="B1"/>
      <selection pane="bottomLeft" activeCell="A3" sqref="A3"/>
      <selection pane="bottomRight" activeCell="K7" sqref="K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205</v>
      </c>
      <c r="C3" s="1">
        <f>IF(AND((B3&gt;0),(B$4&gt;0)),(B3/B$4*100),"")</f>
        <v>497.57281553398053</v>
      </c>
      <c r="D3" s="11">
        <v>202</v>
      </c>
      <c r="E3" s="1">
        <f>IF(AND((D3&gt;0),(D$4&gt;0)),(D3/D$4*100),"")</f>
        <v>550.408719346049</v>
      </c>
      <c r="F3" s="11">
        <v>205</v>
      </c>
      <c r="G3" s="1">
        <f>IF(AND((F3&gt;0),(F$4&gt;0)),(F3/F$4*100),"")</f>
        <v>492.78846153846149</v>
      </c>
      <c r="H3" s="11">
        <v>180</v>
      </c>
      <c r="I3" s="1">
        <f>IF(AND((H3&gt;0),(H$4&gt;0)),(H3/H$4*100),"")</f>
        <v>471.20418848167532</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4</v>
      </c>
      <c r="BM3" s="21">
        <f>IF(SUM(B3,D3,F3,H3,J3,L3,N3,P3,R3,T3,V3,X3,Z3,AB3,AD3,AF3,AH3,AJ3,AL3,AN3,AP3,AR3,AT3,AV3,AX3,AZ3,BB3,BD3,BF3,BH3)&gt;0,MIN(B3,D3,F3,H3,J3,L3,N3,P3,R3,T3,V3,X3,Z3,AB3,AD3,AF3,AH3,AJ3,AL3,AN3,AP3,AR3,AT3,AV3,AX3,AZ3,BB3,BD3,BF3,BH3),"")</f>
        <v>180</v>
      </c>
      <c r="BN3" s="22" t="str">
        <f>IF(COUNT(BM3)&gt;0,"–","?")</f>
        <v>–</v>
      </c>
      <c r="BO3" s="23">
        <f>IF(SUM(B3,D3,F3,H3,J3,L3,N3,P3,R3,T3,V3,X3,Z3,AB3,AD3,AF3,AH3,AJ3,AL3,AN3,AP3,AR3,AT3,AV3,AX3,AZ3,BB3,BD3,BF3,BH3)&gt;0,MAX(B3,D3,F3,H3,J3,L3,N3,P3,R3,T3,V3,X3,Z3,AB3,AD3,AF3,AH3,AJ3,AL3,AN3,AP3,AR3,AT3,AV3,AX3,AZ3,BB3,BD3,BF3,BH3),"")</f>
        <v>205</v>
      </c>
      <c r="BP3" s="24">
        <f>IF(SUM(C3,E3,G3,I3,K3,M3,O3,Q3,S3,U3,W3,Y3,AA3,AC3,AE3,AG3,AI3,AK3,AM3,AO3,AQ3,AS3,AU3,AW3,AY3,BA3,BC3,BE3,BG3,BI3)&gt;0,MIN(C3,E3,G3,I3,K3,M3,O3,Q3,S3,U3,W3,Y3,AA3,AC3,AE3,AG3,AI3,AK3,AM3,AO3,AQ3,AS3,AU3,AW3,AY3,BA3,BC3,BE3,BG3,BI3),"")</f>
        <v>471.20418848167532</v>
      </c>
      <c r="BQ3" s="25" t="str">
        <f>IF(COUNT(BP3)&gt;0,"–","?")</f>
        <v>–</v>
      </c>
      <c r="BR3" s="26">
        <f>IF(SUM(C3,E3,G3,I3,K3,M3,O3,Q3,S3,U3,W3,Y3,AA3,AC3,AE3,AG3,AI3,AK3,AM3,AO3,AQ3,AS3,AU3,AW3,AY3,BA3,BC3,BE3,BG3,BI3)&gt;0,MAX(C3,E3,G3,I3,K3,M3,O3,Q3,S3,U3,W3,Y3,AA3,AC3,AE3,AG3,AI3,AK3,AM3,AO3,AQ3,AS3,AU3,AW3,AY3,BA3,BC3,BE3,BG3,BI3),"")</f>
        <v>550.408719346049</v>
      </c>
      <c r="BS3" s="27">
        <f>IF(SUM(B3,D3,F3,H3,J3,L3,N3,P3,R3,T3,V3,X3,Z3,AB3,AD3,AF3,AH3,AJ3,AL3,AN3,AP3,AR3,AT3,AV3,AX3,AZ3,BB3,BD3,BF3,BH3)&gt;0,AVERAGE(B3,D3,F3,H3,J3,L3,N3,P3,R3,T3,V3,X3,Z3,AB3,AD3,AF3,AH3,AJ3,AL3,AN3,AP3,AR3,AT3,AV3,AX3,AZ3,BB3,BD3,BF3,BH3),"?")</f>
        <v>198</v>
      </c>
      <c r="BT3" s="28">
        <f>IF(SUM(C3,E3,G3,I3,K3,M3,O3,Q3,S3,U3,W3,Y3,AA3,AC3,AE3,AG3,AI3,AK3,AM3,AO3,AQ3,AS3,AU3,AW3,AY3,BA3,BC3,BE3,BG3,BI3)&gt;0,AVERAGE(C3,E3,G3,I3,K3,M3,O3,Q3,S3,U3,W3,Y3,AA3,AC3,AE3,AG3,AI3,AK3,AM3,AO3,AQ3,AS3,AU3,AW3,AY3,BA3,BC3,BE3,BG3,BI3),"?")</f>
        <v>502.9935462250416</v>
      </c>
      <c r="BU3" s="22">
        <f>IF(COUNT(B3,D3,F3,H3,J3,L3,N3,P3,R3,T3,V3,X3,Z3,AB3,AD3,AF3,AH3,AJ3,AL3,AN3,AP3,AR3,AT3,AV3,AX3,AZ3,BB3,BD3,BF3,BH3)&gt;1,STDEV(B3,D3,F3,H3,J3,L3,N3,P3,R3,T3,V3,X3,Z3,AB3,AD3,AF3,AH3,AJ3,AL3,AN3,AP3,AR3,AT3,AV3,AX3,AZ3,BB3,BD3,BF3,BH3),"?")</f>
        <v>12.083045973594572</v>
      </c>
      <c r="BV3" s="29">
        <f>IF(COUNT(C3,E3,G3,I3,K3,M3,O3,Q3,S3,U3,W3,Y3,AA3,AC3,AE3,AG3,AI3,AK3,AM3,AO3,AQ3,AS3,AU3,AW3,AY3,BA3,BC3,BE3,BG3,BI3)&gt;1,STDEV(C3,E3,G3,I3,K3,M3,O3,Q3,S3,U3,W3,Y3,AA3,AC3,AE3,AG3,AI3,AK3,AM3,AO3,AQ3,AS3,AU3,AW3,AY3,BA3,BC3,BE3,BG3,BI3),"?")</f>
        <v>33.626824523070404</v>
      </c>
      <c r="BW3" s="22">
        <f>IF(COUNT(B3)&gt;0,B3,"?")</f>
        <v>205</v>
      </c>
      <c r="BX3" s="25">
        <f>IF(COUNT(C3)&gt;0,C3,"?")</f>
        <v>497.57281553398053</v>
      </c>
    </row>
    <row r="4" spans="1:76" ht="16.5" customHeight="1" x14ac:dyDescent="0.2">
      <c r="A4" s="13" t="s">
        <v>28</v>
      </c>
      <c r="B4" s="14">
        <v>41.2</v>
      </c>
      <c r="C4" s="2" t="s">
        <v>3</v>
      </c>
      <c r="D4" s="14">
        <v>36.700000000000003</v>
      </c>
      <c r="E4" s="2" t="s">
        <v>3</v>
      </c>
      <c r="F4" s="14">
        <v>41.6</v>
      </c>
      <c r="G4" s="2" t="s">
        <v>3</v>
      </c>
      <c r="H4" s="14">
        <v>38.200000000000003</v>
      </c>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5" si="16">COUNT(B4,D4,F4,H4,J4,L4,N4,P4,R4,T4,V4,X4,Z4,AB4,AD4,AF4,AH4,AJ4,AL4,AN4,AP4,AR4,AT4,AV4,AX4,AZ4,BB4,BD4,BF4,BH4)</f>
        <v>4</v>
      </c>
      <c r="BM4" s="31">
        <f t="shared" ref="BM4:BM35" si="17">IF(SUM(B4,D4,F4,H4,J4,L4,N4,P4,R4,T4,V4,X4,Z4,AB4,AD4,AF4,AH4,AJ4,AL4,AN4,AP4,AR4,AT4,AV4,AX4,AZ4,BB4,BD4,BF4,BH4)&gt;0,MIN(B4,D4,F4,H4,J4,L4,N4,P4,R4,T4,V4,X4,Z4,AB4,AD4,AF4,AH4,AJ4,AL4,AN4,AP4,AR4,AT4,AV4,AX4,AZ4,BB4,BD4,BF4,BH4),"")</f>
        <v>36.700000000000003</v>
      </c>
      <c r="BN4" s="32" t="str">
        <f t="shared" ref="BN4:BN35" si="18">IF(COUNT(BM4)&gt;0,"–","?")</f>
        <v>–</v>
      </c>
      <c r="BO4" s="33">
        <f t="shared" ref="BO4:BO35" si="19">IF(SUM(B4,D4,F4,H4,J4,L4,N4,P4,R4,T4,V4,X4,Z4,AB4,AD4,AF4,AH4,AJ4,AL4,AN4,AP4,AR4,AT4,AV4,AX4,AZ4,BB4,BD4,BF4,BH4)&gt;0,MAX(B4,D4,F4,H4,J4,L4,N4,P4,R4,T4,V4,X4,Z4,AB4,AD4,AF4,AH4,AJ4,AL4,AN4,AP4,AR4,AT4,AV4,AX4,AZ4,BB4,BD4,BF4,BH4),"")</f>
        <v>41.6</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S35" si="22">IF(SUM(B4,D4,F4,H4,J4,L4,N4,P4,R4,T4,V4,X4,Z4,AB4,AD4,AF4,AH4,AJ4,AL4,AN4,AP4,AR4,AT4,AV4,AX4,AZ4,BB4,BD4,BF4,BH4)&gt;0,AVERAGE(B4,D4,F4,H4,J4,L4,N4,P4,R4,T4,V4,X4,Z4,AB4,AD4,AF4,AH4,AJ4,AL4,AN4,AP4,AR4,AT4,AV4,AX4,AZ4,BB4,BD4,BF4,BH4),"?")</f>
        <v>39.424999999999997</v>
      </c>
      <c r="BT4" s="38" t="s">
        <v>3</v>
      </c>
      <c r="BU4" s="32">
        <f t="shared" ref="BU4:BU35" si="23">IF(COUNT(B4,D4,F4,H4,J4,L4,N4,P4,R4,T4,V4,X4,Z4,AB4,AD4,AF4,AH4,AJ4,AL4,AN4,AP4,AR4,AT4,AV4,AX4,AZ4,BB4,BD4,BF4,BH4)&gt;1,STDEV(B4,D4,F4,H4,J4,L4,N4,P4,R4,T4,V4,X4,Z4,AB4,AD4,AF4,AH4,AJ4,AL4,AN4,AP4,AR4,AT4,AV4,AX4,AZ4,BB4,BD4,BF4,BH4),"?")</f>
        <v>2.3669600757089246</v>
      </c>
      <c r="BV4" s="39" t="s">
        <v>3</v>
      </c>
      <c r="BW4" s="32">
        <f t="shared" ref="BW4:BW35" si="24">IF(COUNT(B4)&gt;0,B4,"?")</f>
        <v>41.2</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12.2</v>
      </c>
      <c r="C6" s="4">
        <f>IF(AND((B6&gt;0),(B$4&gt;0)),(B6/B$4*100),"")</f>
        <v>29.61165048543689</v>
      </c>
      <c r="D6" s="18">
        <v>9.5</v>
      </c>
      <c r="E6" s="4">
        <f>IF(AND((D6&gt;0),(D$4&gt;0)),(D6/D$4*100),"")</f>
        <v>25.885558583106267</v>
      </c>
      <c r="F6" s="18">
        <v>9.9</v>
      </c>
      <c r="G6" s="4">
        <f>IF(AND((F6&gt;0),(F$4&gt;0)),(F6/F$4*100),"")</f>
        <v>23.798076923076923</v>
      </c>
      <c r="H6" s="18">
        <v>10</v>
      </c>
      <c r="I6" s="4">
        <f>IF(AND((H6&gt;0),(H$4&gt;0)),(H6/H$4*100),"")</f>
        <v>26.178010471204189</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4</v>
      </c>
      <c r="BM6" s="31">
        <f t="shared" si="17"/>
        <v>9.5</v>
      </c>
      <c r="BN6" s="32" t="str">
        <f t="shared" si="18"/>
        <v>–</v>
      </c>
      <c r="BO6" s="33">
        <f t="shared" si="19"/>
        <v>12.2</v>
      </c>
      <c r="BP6" s="34">
        <f t="shared" si="20"/>
        <v>23.798076923076923</v>
      </c>
      <c r="BQ6" s="35" t="str">
        <f t="shared" ref="BQ6:BQ34" si="41">IF(COUNT(BP6)&gt;0,"–","?")</f>
        <v>–</v>
      </c>
      <c r="BR6" s="36">
        <f t="shared" si="21"/>
        <v>29.61165048543689</v>
      </c>
      <c r="BS6" s="37">
        <f t="shared" si="22"/>
        <v>10.4</v>
      </c>
      <c r="BT6" s="38">
        <f t="shared" ref="BT6:BT34" si="42">IF(SUM(C6,E6,G6,I6,K6,M6,O6,Q6,S6,U6,W6,Y6,AA6,AC6,AE6,AG6,AI6,AK6,AM6,AO6,AQ6,AS6,AU6,AW6,AY6,BA6,BC6,BE6,BG6,BI6)&gt;0,AVERAGE(C6,E6,G6,I6,K6,M6,O6,Q6,S6,U6,W6,Y6,AA6,AC6,AE6,AG6,AI6,AK6,AM6,AO6,AQ6,AS6,AU6,AW6,AY6,BA6,BC6,BE6,BG6,BI6),"?")</f>
        <v>26.368324115706066</v>
      </c>
      <c r="BU6" s="32">
        <f t="shared" si="23"/>
        <v>1.2192894105447816</v>
      </c>
      <c r="BV6" s="39">
        <f t="shared" ref="BV6:BV34" si="43">IF(COUNT(C6,E6,G6,I6,K6,M6,O6,Q6,S6,U6,W6,Y6,AA6,AC6,AE6,AG6,AI6,AK6,AM6,AO6,AQ6,AS6,AU6,AW6,AY6,BA6,BC6,BE6,BG6,BI6)&gt;1,STDEV(C6,E6,G6,I6,K6,M6,O6,Q6,S6,U6,W6,Y6,AA6,AC6,AE6,AG6,AI6,AK6,AM6,AO6,AQ6,AS6,AU6,AW6,AY6,BA6,BC6,BE6,BG6,BI6),"?")</f>
        <v>2.4079464566693387</v>
      </c>
      <c r="BW6" s="32">
        <f t="shared" si="24"/>
        <v>12.2</v>
      </c>
      <c r="BX6" s="35">
        <f t="shared" ref="BX6:BX34" si="44">IF(COUNT(C6)&gt;0,C6,"?")</f>
        <v>29.61165048543689</v>
      </c>
    </row>
    <row r="7" spans="1:76" ht="16.5" customHeight="1" x14ac:dyDescent="0.2">
      <c r="A7" s="10" t="s">
        <v>21</v>
      </c>
      <c r="B7" s="19">
        <v>6.8</v>
      </c>
      <c r="C7" s="4">
        <f>IF(AND((B7&gt;0),(B$4&gt;0)),(B7/B$4*100),"")</f>
        <v>16.504854368932037</v>
      </c>
      <c r="D7" s="19">
        <v>6.4</v>
      </c>
      <c r="E7" s="4">
        <f>IF(AND((D7&gt;0),(D$4&gt;0)),(D7/D$4*100),"")</f>
        <v>17.438692098092641</v>
      </c>
      <c r="F7" s="19">
        <v>6.7</v>
      </c>
      <c r="G7" s="4">
        <f>IF(AND((F7&gt;0),(F$4&gt;0)),(F7/F$4*100),"")</f>
        <v>16.105769230769234</v>
      </c>
      <c r="H7" s="19">
        <v>6.6</v>
      </c>
      <c r="I7" s="4">
        <f>IF(AND((H7&gt;0),(H$4&gt;0)),(H7/H$4*100),"")</f>
        <v>17.277486910994764</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4</v>
      </c>
      <c r="BM7" s="31">
        <f t="shared" si="17"/>
        <v>6.4</v>
      </c>
      <c r="BN7" s="32" t="str">
        <f t="shared" si="18"/>
        <v>–</v>
      </c>
      <c r="BO7" s="33">
        <f t="shared" si="19"/>
        <v>6.8</v>
      </c>
      <c r="BP7" s="34">
        <f t="shared" si="20"/>
        <v>16.105769230769234</v>
      </c>
      <c r="BQ7" s="35" t="str">
        <f t="shared" si="41"/>
        <v>–</v>
      </c>
      <c r="BR7" s="36">
        <f t="shared" si="21"/>
        <v>17.438692098092641</v>
      </c>
      <c r="BS7" s="37">
        <f t="shared" si="22"/>
        <v>6.625</v>
      </c>
      <c r="BT7" s="38">
        <f t="shared" si="42"/>
        <v>16.831700652197167</v>
      </c>
      <c r="BU7" s="32">
        <f t="shared" si="23"/>
        <v>0.17078251276599313</v>
      </c>
      <c r="BV7" s="39">
        <f t="shared" si="43"/>
        <v>0.63271081478129909</v>
      </c>
      <c r="BW7" s="32">
        <f t="shared" si="24"/>
        <v>6.8</v>
      </c>
      <c r="BX7" s="35">
        <f t="shared" si="44"/>
        <v>16.504854368932037</v>
      </c>
    </row>
    <row r="8" spans="1:76" ht="16.5" customHeight="1" x14ac:dyDescent="0.2">
      <c r="A8" s="10" t="s">
        <v>22</v>
      </c>
      <c r="B8" s="19">
        <v>17.2</v>
      </c>
      <c r="C8" s="4">
        <f>IF(AND((B8&gt;0),(B$4&gt;0)),(B8/B$4*100),"")</f>
        <v>41.747572815533978</v>
      </c>
      <c r="D8" s="19">
        <v>17</v>
      </c>
      <c r="E8" s="4">
        <f>IF(AND((D8&gt;0),(D$4&gt;0)),(D8/D$4*100),"")</f>
        <v>46.321525885558579</v>
      </c>
      <c r="F8" s="19">
        <v>18.5</v>
      </c>
      <c r="G8" s="4">
        <f>IF(AND((F8&gt;0),(F$4&gt;0)),(F8/F$4*100),"")</f>
        <v>44.471153846153847</v>
      </c>
      <c r="H8" s="19">
        <v>15.8</v>
      </c>
      <c r="I8" s="4">
        <f>IF(AND((H8&gt;0),(H$4&gt;0)),(H8/H$4*100),"")</f>
        <v>41.361256544502616</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4</v>
      </c>
      <c r="BM8" s="31">
        <f t="shared" si="17"/>
        <v>15.8</v>
      </c>
      <c r="BN8" s="32" t="str">
        <f t="shared" si="18"/>
        <v>–</v>
      </c>
      <c r="BO8" s="33">
        <f t="shared" si="19"/>
        <v>18.5</v>
      </c>
      <c r="BP8" s="34">
        <f t="shared" si="20"/>
        <v>41.361256544502616</v>
      </c>
      <c r="BQ8" s="35" t="str">
        <f t="shared" si="41"/>
        <v>–</v>
      </c>
      <c r="BR8" s="36">
        <f t="shared" si="21"/>
        <v>46.321525885558579</v>
      </c>
      <c r="BS8" s="37">
        <f t="shared" si="22"/>
        <v>17.125</v>
      </c>
      <c r="BT8" s="38">
        <f t="shared" si="42"/>
        <v>43.475377272937259</v>
      </c>
      <c r="BU8" s="32">
        <f t="shared" si="23"/>
        <v>1.1056672193747987</v>
      </c>
      <c r="BV8" s="39">
        <f t="shared" si="43"/>
        <v>2.3485419310934823</v>
      </c>
      <c r="BW8" s="32">
        <f t="shared" si="24"/>
        <v>17.2</v>
      </c>
      <c r="BX8" s="35">
        <f t="shared" si="44"/>
        <v>41.747572815533978</v>
      </c>
    </row>
    <row r="9" spans="1:76" ht="16.5" customHeight="1" x14ac:dyDescent="0.2">
      <c r="A9" s="10" t="s">
        <v>24</v>
      </c>
      <c r="B9" s="19">
        <v>5.9</v>
      </c>
      <c r="C9" s="4">
        <f>IF(AND((B9&gt;0),(B$4&gt;0)),(B9/B$4*100),"")</f>
        <v>14.320388349514563</v>
      </c>
      <c r="D9" s="19">
        <v>5.7</v>
      </c>
      <c r="E9" s="4">
        <f>IF(AND((D9&gt;0),(D$4&gt;0)),(D9/D$4*100),"")</f>
        <v>15.531335149863759</v>
      </c>
      <c r="F9" s="19">
        <v>5.5</v>
      </c>
      <c r="G9" s="4">
        <f>IF(AND((F9&gt;0),(F$4&gt;0)),(F9/F$4*100),"")</f>
        <v>13.221153846153847</v>
      </c>
      <c r="H9" s="19">
        <v>5.3</v>
      </c>
      <c r="I9" s="4">
        <f>IF(AND((H9&gt;0),(H$4&gt;0)),(H9/H$4*100),"")</f>
        <v>13.874345549738218</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4</v>
      </c>
      <c r="BM9" s="31">
        <f t="shared" si="17"/>
        <v>5.3</v>
      </c>
      <c r="BN9" s="32" t="str">
        <f t="shared" si="18"/>
        <v>–</v>
      </c>
      <c r="BO9" s="33">
        <f t="shared" si="19"/>
        <v>5.9</v>
      </c>
      <c r="BP9" s="34">
        <f t="shared" si="20"/>
        <v>13.221153846153847</v>
      </c>
      <c r="BQ9" s="35" t="str">
        <f t="shared" si="41"/>
        <v>–</v>
      </c>
      <c r="BR9" s="36">
        <f t="shared" si="21"/>
        <v>15.531335149863759</v>
      </c>
      <c r="BS9" s="37">
        <f t="shared" si="22"/>
        <v>5.6000000000000005</v>
      </c>
      <c r="BT9" s="38">
        <f t="shared" si="42"/>
        <v>14.236805723817596</v>
      </c>
      <c r="BU9" s="32">
        <f t="shared" si="23"/>
        <v>0.25819888974716132</v>
      </c>
      <c r="BV9" s="39">
        <f t="shared" si="43"/>
        <v>0.97394705616088473</v>
      </c>
      <c r="BW9" s="32">
        <f t="shared" si="24"/>
        <v>5.9</v>
      </c>
      <c r="BX9" s="35">
        <f t="shared" si="44"/>
        <v>14.320388349514563</v>
      </c>
    </row>
    <row r="10" spans="1:76" ht="16.5" customHeight="1" x14ac:dyDescent="0.2">
      <c r="A10" s="10" t="s">
        <v>23</v>
      </c>
      <c r="B10" s="19">
        <v>43.4</v>
      </c>
      <c r="C10" s="4">
        <f>IF(AND((B10&gt;0),(B$4&gt;0)),(B10/B$4*100),"")</f>
        <v>105.33980582524272</v>
      </c>
      <c r="D10" s="19">
        <v>42.6</v>
      </c>
      <c r="E10" s="4">
        <f>IF(AND((D10&gt;0),(D$4&gt;0)),(D10/D$4*100),"")</f>
        <v>116.07629427792916</v>
      </c>
      <c r="F10" s="19">
        <v>41.6</v>
      </c>
      <c r="G10" s="4">
        <f>IF(AND((F10&gt;0),(F$4&gt;0)),(F10/F$4*100),"")</f>
        <v>100</v>
      </c>
      <c r="H10" s="19">
        <v>33.700000000000003</v>
      </c>
      <c r="I10" s="4">
        <f>IF(AND((H10&gt;0),(H$4&gt;0)),(H10/H$4*100),"")</f>
        <v>88.21989528795811</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4</v>
      </c>
      <c r="BM10" s="31">
        <f t="shared" si="17"/>
        <v>33.700000000000003</v>
      </c>
      <c r="BN10" s="32" t="str">
        <f t="shared" si="18"/>
        <v>–</v>
      </c>
      <c r="BO10" s="33">
        <f t="shared" si="19"/>
        <v>43.4</v>
      </c>
      <c r="BP10" s="34">
        <f t="shared" si="20"/>
        <v>88.21989528795811</v>
      </c>
      <c r="BQ10" s="35" t="str">
        <f t="shared" si="41"/>
        <v>–</v>
      </c>
      <c r="BR10" s="36">
        <f t="shared" si="21"/>
        <v>116.07629427792916</v>
      </c>
      <c r="BS10" s="37">
        <f t="shared" si="22"/>
        <v>40.325000000000003</v>
      </c>
      <c r="BT10" s="38">
        <f t="shared" si="42"/>
        <v>102.4089988477825</v>
      </c>
      <c r="BU10" s="32">
        <f t="shared" si="23"/>
        <v>4.4776295812256128</v>
      </c>
      <c r="BV10" s="39">
        <f t="shared" si="43"/>
        <v>11.583300180203048</v>
      </c>
      <c r="BW10" s="32">
        <f t="shared" si="24"/>
        <v>43.4</v>
      </c>
      <c r="BX10" s="35">
        <f t="shared" si="44"/>
        <v>105.33980582524272</v>
      </c>
    </row>
    <row r="11" spans="1:76" ht="16.5" customHeight="1" x14ac:dyDescent="0.2">
      <c r="A11" s="10" t="s">
        <v>44</v>
      </c>
      <c r="B11" s="68">
        <f>IF(AND((B10&gt;0),(B3&gt;0)),(B10/B3),"")</f>
        <v>0.21170731707317073</v>
      </c>
      <c r="C11" s="4" t="s">
        <v>3</v>
      </c>
      <c r="D11" s="68">
        <f>IF(AND((D10&gt;0),(D3&gt;0)),(D10/D3),"")</f>
        <v>0.21089108910891091</v>
      </c>
      <c r="E11" s="4" t="s">
        <v>3</v>
      </c>
      <c r="F11" s="68">
        <f>IF(AND((F10&gt;0),(F3&gt;0)),(F10/F3),"")</f>
        <v>0.2029268292682927</v>
      </c>
      <c r="G11" s="4" t="s">
        <v>3</v>
      </c>
      <c r="H11" s="68">
        <f>IF(AND((H10&gt;0),(H3&gt;0)),(H10/H3),"")</f>
        <v>0.18722222222222223</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4</v>
      </c>
      <c r="BM11" s="40">
        <f t="shared" si="17"/>
        <v>0.18722222222222223</v>
      </c>
      <c r="BN11" s="22" t="str">
        <f t="shared" si="18"/>
        <v>–</v>
      </c>
      <c r="BO11" s="41">
        <f t="shared" si="19"/>
        <v>0.21170731707317073</v>
      </c>
      <c r="BP11" s="24" t="str">
        <f t="shared" si="20"/>
        <v/>
      </c>
      <c r="BQ11" s="6" t="s">
        <v>3</v>
      </c>
      <c r="BR11" s="26" t="str">
        <f t="shared" si="21"/>
        <v/>
      </c>
      <c r="BS11" s="42">
        <f t="shared" si="22"/>
        <v>0.20318686441814915</v>
      </c>
      <c r="BT11" s="28" t="s">
        <v>3</v>
      </c>
      <c r="BU11" s="43">
        <f t="shared" si="23"/>
        <v>1.1356211373155199E-2</v>
      </c>
      <c r="BV11" s="29" t="s">
        <v>3</v>
      </c>
      <c r="BW11" s="43">
        <f t="shared" si="24"/>
        <v>0.21170731707317073</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76</v>
      </c>
      <c r="B13" s="19">
        <v>43.3</v>
      </c>
      <c r="C13" s="4">
        <f t="shared" ref="C13:C18" si="125">IF(AND((B13&gt;0),(B$4&gt;0)),(B13/B$4*100),"")</f>
        <v>105.09708737864077</v>
      </c>
      <c r="D13" s="19">
        <v>37.799999999999997</v>
      </c>
      <c r="E13" s="4">
        <f t="shared" ref="E13:E18" si="126">IF(AND((D13&gt;0),(D$4&gt;0)),(D13/D$4*100),"")</f>
        <v>102.99727520435967</v>
      </c>
      <c r="F13" s="19">
        <v>40.299999999999997</v>
      </c>
      <c r="G13" s="4">
        <f t="shared" ref="G13:G18" si="127">IF(AND((F13&gt;0),(F$4&gt;0)),(F13/F$4*100),"")</f>
        <v>96.874999999999986</v>
      </c>
      <c r="H13" s="19">
        <v>42</v>
      </c>
      <c r="I13" s="4">
        <f t="shared" ref="I13:I18" si="128">IF(AND((H13&gt;0),(H$4&gt;0)),(H13/H$4*100),"")</f>
        <v>109.94764397905759</v>
      </c>
      <c r="J13" s="19"/>
      <c r="K13" s="4" t="str">
        <f t="shared" ref="K13:K18" si="129">IF(AND((J13&gt;0),(J$4&gt;0)),(J13/J$4*100),"")</f>
        <v/>
      </c>
      <c r="L13" s="19"/>
      <c r="M13" s="4" t="str">
        <f t="shared" ref="M13:M18" si="130">IF(AND((L13&gt;0),(L$4&gt;0)),(L13/L$4*100),"")</f>
        <v/>
      </c>
      <c r="N13" s="19"/>
      <c r="O13" s="4" t="str">
        <f t="shared" ref="O13:O18" si="131">IF(AND((N13&gt;0),(N$4&gt;0)),(N13/N$4*100),"")</f>
        <v/>
      </c>
      <c r="P13" s="19"/>
      <c r="Q13" s="4" t="str">
        <f t="shared" ref="Q13:Q18" si="132">IF(AND((P13&gt;0),(P$4&gt;0)),(P13/P$4*100),"")</f>
        <v/>
      </c>
      <c r="R13" s="19"/>
      <c r="S13" s="4" t="str">
        <f t="shared" ref="S13:S18" si="133">IF(AND((R13&gt;0),(R$4&gt;0)),(R13/R$4*100),"")</f>
        <v/>
      </c>
      <c r="T13" s="19"/>
      <c r="U13" s="4" t="str">
        <f t="shared" ref="U13:U18" si="134">IF(AND((T13&gt;0),(T$4&gt;0)),(T13/T$4*100),"")</f>
        <v/>
      </c>
      <c r="V13" s="19"/>
      <c r="W13" s="4" t="str">
        <f t="shared" ref="W13:W18" si="135">IF(AND((V13&gt;0),(V$4&gt;0)),(V13/V$4*100),"")</f>
        <v/>
      </c>
      <c r="X13" s="19"/>
      <c r="Y13" s="4" t="str">
        <f t="shared" ref="Y13:Y18" si="136">IF(AND((X13&gt;0),(X$4&gt;0)),(X13/X$4*100),"")</f>
        <v/>
      </c>
      <c r="Z13" s="19"/>
      <c r="AA13" s="4" t="str">
        <f t="shared" ref="AA13:AA18" si="137">IF(AND((Z13&gt;0),(Z$4&gt;0)),(Z13/Z$4*100),"")</f>
        <v/>
      </c>
      <c r="AB13" s="19"/>
      <c r="AC13" s="4" t="str">
        <f t="shared" ref="AC13:AC18" si="138">IF(AND((AB13&gt;0),(AB$4&gt;0)),(AB13/AB$4*100),"")</f>
        <v/>
      </c>
      <c r="AD13" s="19"/>
      <c r="AE13" s="4" t="str">
        <f t="shared" ref="AE13:AE18" si="139">IF(AND((AD13&gt;0),(AD$4&gt;0)),(AD13/AD$4*100),"")</f>
        <v/>
      </c>
      <c r="AF13" s="19"/>
      <c r="AG13" s="4" t="str">
        <f t="shared" ref="AG13:AG18" si="140">IF(AND((AF13&gt;0),(AF$4&gt;0)),(AF13/AF$4*100),"")</f>
        <v/>
      </c>
      <c r="AH13" s="19"/>
      <c r="AI13" s="4" t="str">
        <f t="shared" ref="AI13:AI18" si="141">IF(AND((AH13&gt;0),(AH$4&gt;0)),(AH13/AH$4*100),"")</f>
        <v/>
      </c>
      <c r="AJ13" s="19"/>
      <c r="AK13" s="4" t="str">
        <f t="shared" ref="AK13:AK18" si="142">IF(AND((AJ13&gt;0),(AJ$4&gt;0)),(AJ13/AJ$4*100),"")</f>
        <v/>
      </c>
      <c r="AL13" s="19"/>
      <c r="AM13" s="4" t="str">
        <f t="shared" ref="AM13:AM18" si="143">IF(AND((AL13&gt;0),(AL$4&gt;0)),(AL13/AL$4*100),"")</f>
        <v/>
      </c>
      <c r="AN13" s="19"/>
      <c r="AO13" s="4" t="str">
        <f t="shared" ref="AO13:AO18" si="144">IF(AND((AN13&gt;0),(AN$4&gt;0)),(AN13/AN$4*100),"")</f>
        <v/>
      </c>
      <c r="AP13" s="19"/>
      <c r="AQ13" s="4" t="str">
        <f t="shared" ref="AQ13:AQ18" si="145">IF(AND((AP13&gt;0),(AP$4&gt;0)),(AP13/AP$4*100),"")</f>
        <v/>
      </c>
      <c r="AR13" s="19"/>
      <c r="AS13" s="4" t="str">
        <f t="shared" ref="AS13:AS18" si="146">IF(AND((AR13&gt;0),(AR$4&gt;0)),(AR13/AR$4*100),"")</f>
        <v/>
      </c>
      <c r="AT13" s="19"/>
      <c r="AU13" s="4" t="str">
        <f t="shared" ref="AU13:AU18" si="147">IF(AND((AT13&gt;0),(AT$4&gt;0)),(AT13/AT$4*100),"")</f>
        <v/>
      </c>
      <c r="AV13" s="19"/>
      <c r="AW13" s="4" t="str">
        <f t="shared" ref="AW13:AW18" si="148">IF(AND((AV13&gt;0),(AV$4&gt;0)),(AV13/AV$4*100),"")</f>
        <v/>
      </c>
      <c r="AX13" s="19"/>
      <c r="AY13" s="4" t="str">
        <f t="shared" ref="AY13:AY18" si="149">IF(AND((AX13&gt;0),(AX$4&gt;0)),(AX13/AX$4*100),"")</f>
        <v/>
      </c>
      <c r="AZ13" s="19"/>
      <c r="BA13" s="4" t="str">
        <f t="shared" ref="BA13:BA18" si="150">IF(AND((AZ13&gt;0),(AZ$4&gt;0)),(AZ13/AZ$4*100),"")</f>
        <v/>
      </c>
      <c r="BB13" s="19"/>
      <c r="BC13" s="4" t="str">
        <f t="shared" ref="BC13:BC18" si="151">IF(AND((BB13&gt;0),(BB$4&gt;0)),(BB13/BB$4*100),"")</f>
        <v/>
      </c>
      <c r="BD13" s="19"/>
      <c r="BE13" s="4" t="str">
        <f t="shared" ref="BE13:BE18" si="152">IF(AND((BD13&gt;0),(BD$4&gt;0)),(BD13/BD$4*100),"")</f>
        <v/>
      </c>
      <c r="BF13" s="19"/>
      <c r="BG13" s="4" t="str">
        <f t="shared" ref="BG13:BG18" si="153">IF(AND((BF13&gt;0),(BF$4&gt;0)),(BF13/BF$4*100),"")</f>
        <v/>
      </c>
      <c r="BH13" s="19"/>
      <c r="BI13" s="4" t="str">
        <f t="shared" ref="BI13:BI18" si="154">IF(AND((BH13&gt;0),(BH$4&gt;0)),(BH13/BH$4*100),"")</f>
        <v/>
      </c>
      <c r="BK13" s="57" t="s">
        <v>35</v>
      </c>
      <c r="BL13" s="30">
        <f t="shared" si="16"/>
        <v>4</v>
      </c>
      <c r="BM13" s="31">
        <f t="shared" si="17"/>
        <v>37.799999999999997</v>
      </c>
      <c r="BN13" s="32" t="str">
        <f t="shared" si="18"/>
        <v>–</v>
      </c>
      <c r="BO13" s="33">
        <f t="shared" si="19"/>
        <v>43.3</v>
      </c>
      <c r="BP13" s="34">
        <f t="shared" si="20"/>
        <v>96.874999999999986</v>
      </c>
      <c r="BQ13" s="35" t="str">
        <f t="shared" si="41"/>
        <v>–</v>
      </c>
      <c r="BR13" s="36">
        <f t="shared" si="21"/>
        <v>109.94764397905759</v>
      </c>
      <c r="BS13" s="37">
        <f t="shared" si="22"/>
        <v>40.849999999999994</v>
      </c>
      <c r="BT13" s="38">
        <f t="shared" si="42"/>
        <v>103.72925164051451</v>
      </c>
      <c r="BU13" s="32">
        <f t="shared" si="23"/>
        <v>2.3755701070129116</v>
      </c>
      <c r="BV13" s="39">
        <f t="shared" si="43"/>
        <v>5.4177465468319523</v>
      </c>
      <c r="BW13" s="32">
        <f t="shared" si="24"/>
        <v>43.3</v>
      </c>
      <c r="BX13" s="35">
        <f t="shared" si="44"/>
        <v>105.09708737864077</v>
      </c>
    </row>
    <row r="14" spans="1:76" ht="16.5" customHeight="1" x14ac:dyDescent="0.2">
      <c r="A14" s="10" t="s">
        <v>80</v>
      </c>
      <c r="B14" s="19">
        <v>11.9</v>
      </c>
      <c r="C14" s="4">
        <f t="shared" si="125"/>
        <v>28.883495145631066</v>
      </c>
      <c r="D14" s="19">
        <v>6.7</v>
      </c>
      <c r="E14" s="4">
        <f t="shared" si="126"/>
        <v>18.256130790190735</v>
      </c>
      <c r="F14" s="19">
        <v>17.100000000000001</v>
      </c>
      <c r="G14" s="4">
        <f t="shared" si="127"/>
        <v>41.105769230769234</v>
      </c>
      <c r="H14" s="19"/>
      <c r="I14" s="4" t="str">
        <f t="shared" si="128"/>
        <v/>
      </c>
      <c r="J14" s="19"/>
      <c r="K14" s="4" t="str">
        <f t="shared" si="129"/>
        <v/>
      </c>
      <c r="L14" s="19"/>
      <c r="M14" s="4" t="str">
        <f t="shared" si="130"/>
        <v/>
      </c>
      <c r="N14" s="19"/>
      <c r="O14" s="4" t="str">
        <f t="shared" si="131"/>
        <v/>
      </c>
      <c r="P14" s="19"/>
      <c r="Q14" s="4" t="str">
        <f t="shared" si="132"/>
        <v/>
      </c>
      <c r="R14" s="19"/>
      <c r="S14" s="4" t="str">
        <f t="shared" si="133"/>
        <v/>
      </c>
      <c r="T14" s="19"/>
      <c r="U14" s="4" t="str">
        <f t="shared" si="134"/>
        <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37</v>
      </c>
      <c r="BL14" s="30">
        <f t="shared" si="16"/>
        <v>3</v>
      </c>
      <c r="BM14" s="31">
        <f t="shared" si="17"/>
        <v>6.7</v>
      </c>
      <c r="BN14" s="32" t="str">
        <f t="shared" si="18"/>
        <v>–</v>
      </c>
      <c r="BO14" s="33">
        <f t="shared" si="19"/>
        <v>17.100000000000001</v>
      </c>
      <c r="BP14" s="34">
        <f t="shared" si="20"/>
        <v>18.256130790190735</v>
      </c>
      <c r="BQ14" s="35" t="str">
        <f t="shared" si="41"/>
        <v>–</v>
      </c>
      <c r="BR14" s="36">
        <f t="shared" si="21"/>
        <v>41.105769230769234</v>
      </c>
      <c r="BS14" s="37">
        <f t="shared" si="22"/>
        <v>11.9</v>
      </c>
      <c r="BT14" s="38">
        <f t="shared" si="42"/>
        <v>29.415131722197014</v>
      </c>
      <c r="BU14" s="32">
        <f t="shared" si="23"/>
        <v>5.1999999999999966</v>
      </c>
      <c r="BV14" s="39">
        <f t="shared" si="43"/>
        <v>11.434092543942771</v>
      </c>
      <c r="BW14" s="32">
        <f t="shared" si="24"/>
        <v>11.9</v>
      </c>
      <c r="BX14" s="35">
        <f t="shared" si="44"/>
        <v>28.883495145631066</v>
      </c>
    </row>
    <row r="15" spans="1:76" ht="16.5" customHeight="1" x14ac:dyDescent="0.2">
      <c r="A15" s="10" t="s">
        <v>77</v>
      </c>
      <c r="B15" s="19">
        <v>32.5</v>
      </c>
      <c r="C15" s="4">
        <f t="shared" si="125"/>
        <v>78.883495145631059</v>
      </c>
      <c r="D15" s="19">
        <v>32.5</v>
      </c>
      <c r="E15" s="4">
        <f t="shared" si="126"/>
        <v>88.555858310626704</v>
      </c>
      <c r="F15" s="19">
        <v>32</v>
      </c>
      <c r="G15" s="4">
        <f t="shared" si="127"/>
        <v>76.92307692307692</v>
      </c>
      <c r="H15" s="19">
        <v>34.6</v>
      </c>
      <c r="I15" s="4">
        <f t="shared" si="128"/>
        <v>90.575916230366488</v>
      </c>
      <c r="J15" s="19"/>
      <c r="K15" s="4" t="str">
        <f t="shared" si="129"/>
        <v/>
      </c>
      <c r="L15" s="19"/>
      <c r="M15" s="4" t="str">
        <f t="shared" si="130"/>
        <v/>
      </c>
      <c r="N15" s="19"/>
      <c r="O15" s="4" t="str">
        <f t="shared" si="131"/>
        <v/>
      </c>
      <c r="P15" s="19"/>
      <c r="Q15" s="4" t="str">
        <f t="shared" si="132"/>
        <v/>
      </c>
      <c r="R15" s="19"/>
      <c r="S15" s="4" t="str">
        <f t="shared" si="133"/>
        <v/>
      </c>
      <c r="T15" s="19"/>
      <c r="U15" s="4" t="str">
        <f t="shared" si="134"/>
        <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38</v>
      </c>
      <c r="BL15" s="30">
        <f t="shared" si="16"/>
        <v>4</v>
      </c>
      <c r="BM15" s="31">
        <f t="shared" si="17"/>
        <v>32</v>
      </c>
      <c r="BN15" s="32" t="str">
        <f t="shared" si="18"/>
        <v>–</v>
      </c>
      <c r="BO15" s="33">
        <f t="shared" si="19"/>
        <v>34.6</v>
      </c>
      <c r="BP15" s="34">
        <f t="shared" si="20"/>
        <v>76.92307692307692</v>
      </c>
      <c r="BQ15" s="35" t="str">
        <f t="shared" si="41"/>
        <v>–</v>
      </c>
      <c r="BR15" s="36">
        <f t="shared" si="21"/>
        <v>90.575916230366488</v>
      </c>
      <c r="BS15" s="37">
        <f t="shared" si="22"/>
        <v>32.9</v>
      </c>
      <c r="BT15" s="38">
        <f t="shared" si="42"/>
        <v>83.734586652425293</v>
      </c>
      <c r="BU15" s="32">
        <f t="shared" si="23"/>
        <v>1.1575836902790233</v>
      </c>
      <c r="BV15" s="39">
        <f t="shared" si="43"/>
        <v>6.8307687316652714</v>
      </c>
      <c r="BW15" s="32">
        <f t="shared" si="24"/>
        <v>32.5</v>
      </c>
      <c r="BX15" s="35">
        <f t="shared" si="44"/>
        <v>78.883495145631059</v>
      </c>
    </row>
    <row r="16" spans="1:76" ht="16.5" customHeight="1" x14ac:dyDescent="0.2">
      <c r="A16" s="10" t="s">
        <v>78</v>
      </c>
      <c r="B16" s="19">
        <v>41.2</v>
      </c>
      <c r="C16" s="4">
        <f t="shared" si="125"/>
        <v>100</v>
      </c>
      <c r="D16" s="19">
        <v>44.7</v>
      </c>
      <c r="E16" s="4">
        <f t="shared" si="126"/>
        <v>121.79836512261579</v>
      </c>
      <c r="F16" s="19">
        <v>35.6</v>
      </c>
      <c r="G16" s="4">
        <f t="shared" si="127"/>
        <v>85.576923076923066</v>
      </c>
      <c r="H16" s="19">
        <v>30.4</v>
      </c>
      <c r="I16" s="4">
        <f t="shared" si="128"/>
        <v>79.581151832460733</v>
      </c>
      <c r="J16" s="19"/>
      <c r="K16" s="4" t="str">
        <f t="shared" si="129"/>
        <v/>
      </c>
      <c r="L16" s="19"/>
      <c r="M16" s="4" t="str">
        <f t="shared" si="130"/>
        <v/>
      </c>
      <c r="N16" s="19"/>
      <c r="O16" s="4" t="str">
        <f t="shared" si="131"/>
        <v/>
      </c>
      <c r="P16" s="19"/>
      <c r="Q16" s="4" t="str">
        <f t="shared" si="132"/>
        <v/>
      </c>
      <c r="R16" s="19"/>
      <c r="S16" s="4" t="str">
        <f t="shared" si="133"/>
        <v/>
      </c>
      <c r="T16" s="19"/>
      <c r="U16" s="4" t="str">
        <f t="shared" si="134"/>
        <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41</v>
      </c>
      <c r="BL16" s="30">
        <f t="shared" si="16"/>
        <v>4</v>
      </c>
      <c r="BM16" s="31">
        <f t="shared" si="17"/>
        <v>30.4</v>
      </c>
      <c r="BN16" s="32" t="str">
        <f t="shared" si="18"/>
        <v>–</v>
      </c>
      <c r="BO16" s="33">
        <f t="shared" si="19"/>
        <v>44.7</v>
      </c>
      <c r="BP16" s="34">
        <f t="shared" si="20"/>
        <v>79.581151832460733</v>
      </c>
      <c r="BQ16" s="35" t="str">
        <f t="shared" si="41"/>
        <v>–</v>
      </c>
      <c r="BR16" s="36">
        <f t="shared" si="21"/>
        <v>121.79836512261579</v>
      </c>
      <c r="BS16" s="37">
        <f t="shared" si="22"/>
        <v>37.975000000000001</v>
      </c>
      <c r="BT16" s="38">
        <f t="shared" si="42"/>
        <v>96.739110007999898</v>
      </c>
      <c r="BU16" s="32">
        <f t="shared" si="23"/>
        <v>6.2888128185427004</v>
      </c>
      <c r="BV16" s="39">
        <f t="shared" si="43"/>
        <v>18.775778867796515</v>
      </c>
      <c r="BW16" s="32">
        <f t="shared" si="24"/>
        <v>41.2</v>
      </c>
      <c r="BX16" s="35">
        <f t="shared" si="44"/>
        <v>100</v>
      </c>
    </row>
    <row r="17" spans="1:76" ht="16.5" customHeight="1" x14ac:dyDescent="0.2">
      <c r="A17" s="10" t="s">
        <v>5</v>
      </c>
      <c r="B17" s="19">
        <v>3.3</v>
      </c>
      <c r="C17" s="4">
        <f t="shared" si="125"/>
        <v>8.0097087378640772</v>
      </c>
      <c r="D17" s="19">
        <v>3.5</v>
      </c>
      <c r="E17" s="4">
        <f t="shared" si="126"/>
        <v>9.5367847411444142</v>
      </c>
      <c r="F17" s="19">
        <v>3.6</v>
      </c>
      <c r="G17" s="4">
        <f t="shared" si="127"/>
        <v>8.6538461538461533</v>
      </c>
      <c r="H17" s="19">
        <v>3.3</v>
      </c>
      <c r="I17" s="4">
        <f t="shared" si="128"/>
        <v>8.6387434554973819</v>
      </c>
      <c r="J17" s="19"/>
      <c r="K17" s="4" t="str">
        <f t="shared" si="129"/>
        <v/>
      </c>
      <c r="L17" s="19"/>
      <c r="M17" s="4" t="str">
        <f t="shared" si="130"/>
        <v/>
      </c>
      <c r="N17" s="19"/>
      <c r="O17" s="4" t="str">
        <f t="shared" si="131"/>
        <v/>
      </c>
      <c r="P17" s="19"/>
      <c r="Q17" s="4" t="str">
        <f t="shared" si="132"/>
        <v/>
      </c>
      <c r="R17" s="19"/>
      <c r="S17" s="4" t="str">
        <f t="shared" si="133"/>
        <v/>
      </c>
      <c r="T17" s="19"/>
      <c r="U17" s="4" t="str">
        <f t="shared" si="134"/>
        <v/>
      </c>
      <c r="V17" s="19"/>
      <c r="W17" s="4" t="str">
        <f t="shared" si="135"/>
        <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5</v>
      </c>
      <c r="BL17" s="30">
        <f t="shared" si="16"/>
        <v>4</v>
      </c>
      <c r="BM17" s="31">
        <f t="shared" si="17"/>
        <v>3.3</v>
      </c>
      <c r="BN17" s="32" t="str">
        <f t="shared" si="18"/>
        <v>–</v>
      </c>
      <c r="BO17" s="33">
        <f t="shared" si="19"/>
        <v>3.6</v>
      </c>
      <c r="BP17" s="34">
        <f t="shared" si="20"/>
        <v>8.0097087378640772</v>
      </c>
      <c r="BQ17" s="35" t="str">
        <f t="shared" si="41"/>
        <v>–</v>
      </c>
      <c r="BR17" s="36">
        <f t="shared" si="21"/>
        <v>9.5367847411444142</v>
      </c>
      <c r="BS17" s="37">
        <f t="shared" si="22"/>
        <v>3.4249999999999998</v>
      </c>
      <c r="BT17" s="38">
        <f t="shared" si="42"/>
        <v>8.7097707720880067</v>
      </c>
      <c r="BU17" s="32">
        <f t="shared" si="23"/>
        <v>0.15000000000000013</v>
      </c>
      <c r="BV17" s="39">
        <f t="shared" si="43"/>
        <v>0.62775032175851053</v>
      </c>
      <c r="BW17" s="32">
        <f t="shared" si="24"/>
        <v>3.3</v>
      </c>
      <c r="BX17" s="35">
        <f t="shared" si="44"/>
        <v>8.0097087378640772</v>
      </c>
    </row>
    <row r="18" spans="1:76" ht="16.5" customHeight="1" x14ac:dyDescent="0.2">
      <c r="A18" s="10" t="s">
        <v>6</v>
      </c>
      <c r="B18" s="19">
        <v>4.0999999999999996</v>
      </c>
      <c r="C18" s="4">
        <f t="shared" si="125"/>
        <v>9.9514563106796103</v>
      </c>
      <c r="D18" s="19">
        <v>4.0999999999999996</v>
      </c>
      <c r="E18" s="4">
        <f t="shared" si="126"/>
        <v>11.171662125340598</v>
      </c>
      <c r="F18" s="19">
        <v>4.3</v>
      </c>
      <c r="G18" s="4">
        <f t="shared" si="127"/>
        <v>10.336538461538462</v>
      </c>
      <c r="H18" s="19">
        <v>4.0999999999999996</v>
      </c>
      <c r="I18" s="4">
        <f t="shared" si="128"/>
        <v>10.732984293193716</v>
      </c>
      <c r="J18" s="19"/>
      <c r="K18" s="4" t="str">
        <f t="shared" si="129"/>
        <v/>
      </c>
      <c r="L18" s="19"/>
      <c r="M18" s="4" t="str">
        <f t="shared" si="130"/>
        <v/>
      </c>
      <c r="N18" s="19"/>
      <c r="O18" s="4" t="str">
        <f t="shared" si="131"/>
        <v/>
      </c>
      <c r="P18" s="19"/>
      <c r="Q18" s="4" t="str">
        <f t="shared" si="132"/>
        <v/>
      </c>
      <c r="R18" s="19"/>
      <c r="S18" s="4" t="str">
        <f t="shared" si="133"/>
        <v/>
      </c>
      <c r="T18" s="19"/>
      <c r="U18" s="4" t="str">
        <f t="shared" si="134"/>
        <v/>
      </c>
      <c r="V18" s="19"/>
      <c r="W18" s="4" t="str">
        <f t="shared" si="135"/>
        <v/>
      </c>
      <c r="X18" s="19"/>
      <c r="Y18" s="4" t="str">
        <f t="shared" si="136"/>
        <v/>
      </c>
      <c r="Z18" s="19"/>
      <c r="AA18" s="4" t="str">
        <f t="shared" si="137"/>
        <v/>
      </c>
      <c r="AB18" s="19"/>
      <c r="AC18" s="4" t="str">
        <f t="shared" si="138"/>
        <v/>
      </c>
      <c r="AD18" s="19"/>
      <c r="AE18" s="4" t="str">
        <f t="shared" si="139"/>
        <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6</v>
      </c>
      <c r="BL18" s="30">
        <f t="shared" si="16"/>
        <v>4</v>
      </c>
      <c r="BM18" s="31">
        <f t="shared" si="17"/>
        <v>4.0999999999999996</v>
      </c>
      <c r="BN18" s="32" t="str">
        <f t="shared" si="18"/>
        <v>–</v>
      </c>
      <c r="BO18" s="33">
        <f t="shared" si="19"/>
        <v>4.3</v>
      </c>
      <c r="BP18" s="34">
        <f t="shared" si="20"/>
        <v>9.9514563106796103</v>
      </c>
      <c r="BQ18" s="35" t="str">
        <f t="shared" si="41"/>
        <v>–</v>
      </c>
      <c r="BR18" s="36">
        <f t="shared" si="21"/>
        <v>11.171662125340598</v>
      </c>
      <c r="BS18" s="37">
        <f t="shared" si="22"/>
        <v>4.1500000000000004</v>
      </c>
      <c r="BT18" s="38">
        <f t="shared" si="42"/>
        <v>10.548160297688096</v>
      </c>
      <c r="BU18" s="32">
        <f t="shared" si="23"/>
        <v>0.10000000000000009</v>
      </c>
      <c r="BV18" s="39">
        <f t="shared" si="43"/>
        <v>0.52400823404721342</v>
      </c>
      <c r="BW18" s="32">
        <f t="shared" si="24"/>
        <v>4.0999999999999996</v>
      </c>
      <c r="BX18" s="35">
        <f t="shared" si="44"/>
        <v>9.9514563106796103</v>
      </c>
    </row>
    <row r="19" spans="1:76" ht="16.5" customHeight="1" x14ac:dyDescent="0.2">
      <c r="A19" s="10" t="s">
        <v>7</v>
      </c>
      <c r="B19" s="19">
        <v>11</v>
      </c>
      <c r="C19" s="4" t="s">
        <v>3</v>
      </c>
      <c r="D19" s="19">
        <v>8</v>
      </c>
      <c r="E19" s="4" t="s">
        <v>3</v>
      </c>
      <c r="F19" s="19">
        <v>10</v>
      </c>
      <c r="G19" s="4" t="s">
        <v>3</v>
      </c>
      <c r="H19" s="19">
        <v>9</v>
      </c>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4</v>
      </c>
      <c r="BM19" s="21">
        <f t="shared" si="17"/>
        <v>8</v>
      </c>
      <c r="BN19" s="22" t="str">
        <f t="shared" si="18"/>
        <v>–</v>
      </c>
      <c r="BO19" s="23">
        <f t="shared" si="19"/>
        <v>11</v>
      </c>
      <c r="BP19" s="24" t="str">
        <f t="shared" si="20"/>
        <v/>
      </c>
      <c r="BQ19" s="6" t="s">
        <v>3</v>
      </c>
      <c r="BR19" s="26" t="str">
        <f t="shared" si="21"/>
        <v/>
      </c>
      <c r="BS19" s="37">
        <f t="shared" si="22"/>
        <v>9.5</v>
      </c>
      <c r="BT19" s="28" t="s">
        <v>3</v>
      </c>
      <c r="BU19" s="32">
        <f t="shared" si="23"/>
        <v>1.2909944487358056</v>
      </c>
      <c r="BV19" s="29" t="s">
        <v>3</v>
      </c>
      <c r="BW19" s="22">
        <f t="shared" si="24"/>
        <v>11</v>
      </c>
      <c r="BX19" s="25" t="s">
        <v>3</v>
      </c>
    </row>
    <row r="20" spans="1:76" ht="16.5" customHeight="1" x14ac:dyDescent="0.2">
      <c r="A20" s="15" t="s">
        <v>103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15</v>
      </c>
      <c r="BL20" s="30"/>
      <c r="BM20" s="31"/>
      <c r="BN20" s="32"/>
      <c r="BO20" s="33"/>
      <c r="BP20" s="34"/>
      <c r="BQ20" s="35"/>
      <c r="BR20" s="36"/>
      <c r="BS20" s="37"/>
      <c r="BT20" s="38"/>
      <c r="BU20" s="32"/>
      <c r="BV20" s="39"/>
      <c r="BW20" s="32"/>
      <c r="BX20" s="35"/>
    </row>
    <row r="21" spans="1:76" ht="16.5" customHeight="1" x14ac:dyDescent="0.2">
      <c r="A21" s="10" t="s">
        <v>29</v>
      </c>
      <c r="B21" s="19">
        <v>11.2</v>
      </c>
      <c r="C21" s="4">
        <f>IF(AND((B21&gt;0),(B$4&gt;0)),(B21/B$4*100),"")</f>
        <v>27.184466019417474</v>
      </c>
      <c r="D21" s="19">
        <v>11.7</v>
      </c>
      <c r="E21" s="4">
        <f>IF(AND((D21&gt;0),(D$4&gt;0)),(D21/D$4*100),"")</f>
        <v>31.880108991825608</v>
      </c>
      <c r="F21" s="19">
        <v>11.6</v>
      </c>
      <c r="G21" s="4">
        <f>IF(AND((F21&gt;0),(F$4&gt;0)),(F21/F$4*100),"")</f>
        <v>27.884615384615387</v>
      </c>
      <c r="H21" s="19">
        <v>11.3</v>
      </c>
      <c r="I21" s="4">
        <f>IF(AND((H21&gt;0),(H$4&gt;0)),(H21/H$4*100),"")</f>
        <v>29.581151832460733</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 si="155">IF(AND((AD21&gt;0),(AD$4&gt;0)),(AD21/AD$4*100),"")</f>
        <v/>
      </c>
      <c r="AF21" s="19"/>
      <c r="AG21" s="4" t="str">
        <f t="shared" ref="AG21" si="156">IF(AND((AF21&gt;0),(AF$4&gt;0)),(AF21/AF$4*100),"")</f>
        <v/>
      </c>
      <c r="AH21" s="19"/>
      <c r="AI21" s="4" t="str">
        <f t="shared" ref="AI21" si="157">IF(AND((AH21&gt;0),(AH$4&gt;0)),(AH21/AH$4*100),"")</f>
        <v/>
      </c>
      <c r="AJ21" s="19"/>
      <c r="AK21" s="4" t="str">
        <f t="shared" ref="AK21" si="158">IF(AND((AJ21&gt;0),(AJ$4&gt;0)),(AJ21/AJ$4*100),"")</f>
        <v/>
      </c>
      <c r="AL21" s="19"/>
      <c r="AM21" s="4" t="str">
        <f t="shared" ref="AM21" si="159">IF(AND((AL21&gt;0),(AL$4&gt;0)),(AL21/AL$4*100),"")</f>
        <v/>
      </c>
      <c r="AN21" s="19"/>
      <c r="AO21" s="4" t="str">
        <f t="shared" ref="AO21" si="160">IF(AND((AN21&gt;0),(AN$4&gt;0)),(AN21/AN$4*100),"")</f>
        <v/>
      </c>
      <c r="AP21" s="19"/>
      <c r="AQ21" s="4" t="str">
        <f t="shared" ref="AQ21" si="161">IF(AND((AP21&gt;0),(AP$4&gt;0)),(AP21/AP$4*100),"")</f>
        <v/>
      </c>
      <c r="AR21" s="19"/>
      <c r="AS21" s="4" t="str">
        <f t="shared" ref="AS21" si="162">IF(AND((AR21&gt;0),(AR$4&gt;0)),(AR21/AR$4*100),"")</f>
        <v/>
      </c>
      <c r="AT21" s="19"/>
      <c r="AU21" s="4" t="str">
        <f t="shared" ref="AU21" si="163">IF(AND((AT21&gt;0),(AT$4&gt;0)),(AT21/AT$4*100),"")</f>
        <v/>
      </c>
      <c r="AV21" s="19"/>
      <c r="AW21" s="4" t="str">
        <f t="shared" ref="AW21" si="164">IF(AND((AV21&gt;0),(AV$4&gt;0)),(AV21/AV$4*100),"")</f>
        <v/>
      </c>
      <c r="AX21" s="19"/>
      <c r="AY21" s="4" t="str">
        <f t="shared" ref="AY21" si="165">IF(AND((AX21&gt;0),(AX$4&gt;0)),(AX21/AX$4*100),"")</f>
        <v/>
      </c>
      <c r="AZ21" s="19"/>
      <c r="BA21" s="4" t="str">
        <f t="shared" ref="BA21" si="166">IF(AND((AZ21&gt;0),(AZ$4&gt;0)),(AZ21/AZ$4*100),"")</f>
        <v/>
      </c>
      <c r="BB21" s="19"/>
      <c r="BC21" s="4" t="str">
        <f t="shared" ref="BC21" si="167">IF(AND((BB21&gt;0),(BB$4&gt;0)),(BB21/BB$4*100),"")</f>
        <v/>
      </c>
      <c r="BD21" s="19"/>
      <c r="BE21" s="4" t="str">
        <f t="shared" ref="BE21" si="168">IF(AND((BD21&gt;0),(BD$4&gt;0)),(BD21/BD$4*100),"")</f>
        <v/>
      </c>
      <c r="BF21" s="19"/>
      <c r="BG21" s="4" t="str">
        <f t="shared" ref="BG21" si="169">IF(AND((BF21&gt;0),(BF$4&gt;0)),(BF21/BF$4*100),"")</f>
        <v/>
      </c>
      <c r="BH21" s="19"/>
      <c r="BI21" s="4" t="str">
        <f t="shared" ref="BI21" si="170">IF(AND((BH21&gt;0),(BH$4&gt;0)),(BH21/BH$4*100),"")</f>
        <v/>
      </c>
      <c r="BK21" s="57" t="s">
        <v>29</v>
      </c>
      <c r="BL21" s="30">
        <f t="shared" si="16"/>
        <v>4</v>
      </c>
      <c r="BM21" s="31">
        <f t="shared" si="17"/>
        <v>11.2</v>
      </c>
      <c r="BN21" s="32" t="str">
        <f t="shared" si="18"/>
        <v>–</v>
      </c>
      <c r="BO21" s="33">
        <f t="shared" si="19"/>
        <v>11.7</v>
      </c>
      <c r="BP21" s="34">
        <f t="shared" si="20"/>
        <v>27.184466019417474</v>
      </c>
      <c r="BQ21" s="35" t="str">
        <f t="shared" si="41"/>
        <v>–</v>
      </c>
      <c r="BR21" s="36">
        <f t="shared" si="21"/>
        <v>31.880108991825608</v>
      </c>
      <c r="BS21" s="37">
        <f t="shared" si="22"/>
        <v>11.45</v>
      </c>
      <c r="BT21" s="38">
        <f t="shared" si="42"/>
        <v>29.1325855570798</v>
      </c>
      <c r="BU21" s="32">
        <f t="shared" si="23"/>
        <v>0.23804761428476146</v>
      </c>
      <c r="BV21" s="39">
        <f t="shared" si="43"/>
        <v>2.0898720863782594</v>
      </c>
      <c r="BW21" s="32">
        <f t="shared" si="24"/>
        <v>11.2</v>
      </c>
      <c r="BX21" s="35">
        <f t="shared" si="44"/>
        <v>27.184466019417474</v>
      </c>
    </row>
    <row r="22" spans="1:76" ht="16.5" customHeight="1" x14ac:dyDescent="0.2">
      <c r="A22" s="10" t="s">
        <v>30</v>
      </c>
      <c r="B22" s="19">
        <v>2.2000000000000002</v>
      </c>
      <c r="C22" s="4">
        <f>IF(AND((B22&gt;0),(B$4&gt;0)),(B22/B$4*100),"")</f>
        <v>5.3398058252427187</v>
      </c>
      <c r="D22" s="19">
        <v>2.2000000000000002</v>
      </c>
      <c r="E22" s="4">
        <f>IF(AND((D22&gt;0),(D$4&gt;0)),(D22/D$4*100),"")</f>
        <v>5.9945504087193457</v>
      </c>
      <c r="F22" s="19"/>
      <c r="G22" s="4" t="str">
        <f>IF(AND((F22&gt;0),(F$4&gt;0)),(F22/F$4*100),"")</f>
        <v/>
      </c>
      <c r="H22" s="19">
        <v>2</v>
      </c>
      <c r="I22" s="4">
        <f>IF(AND((H22&gt;0),(H$4&gt;0)),(H22/H$4*100),"")</f>
        <v>5.2356020942408366</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 si="171">IF(AND((AD22&gt;0),(AD$4&gt;0)),(AD22/AD$4*100),"")</f>
        <v/>
      </c>
      <c r="AF22" s="19"/>
      <c r="AG22" s="4" t="str">
        <f t="shared" ref="AG22" si="172">IF(AND((AF22&gt;0),(AF$4&gt;0)),(AF22/AF$4*100),"")</f>
        <v/>
      </c>
      <c r="AH22" s="19"/>
      <c r="AI22" s="4" t="str">
        <f t="shared" ref="AI22" si="173">IF(AND((AH22&gt;0),(AH$4&gt;0)),(AH22/AH$4*100),"")</f>
        <v/>
      </c>
      <c r="AJ22" s="19"/>
      <c r="AK22" s="4" t="str">
        <f t="shared" ref="AK22" si="174">IF(AND((AJ22&gt;0),(AJ$4&gt;0)),(AJ22/AJ$4*100),"")</f>
        <v/>
      </c>
      <c r="AL22" s="19"/>
      <c r="AM22" s="4" t="str">
        <f t="shared" ref="AM22" si="175">IF(AND((AL22&gt;0),(AL$4&gt;0)),(AL22/AL$4*100),"")</f>
        <v/>
      </c>
      <c r="AN22" s="19"/>
      <c r="AO22" s="4" t="str">
        <f t="shared" ref="AO22" si="176">IF(AND((AN22&gt;0),(AN$4&gt;0)),(AN22/AN$4*100),"")</f>
        <v/>
      </c>
      <c r="AP22" s="19"/>
      <c r="AQ22" s="4" t="str">
        <f t="shared" ref="AQ22" si="177">IF(AND((AP22&gt;0),(AP$4&gt;0)),(AP22/AP$4*100),"")</f>
        <v/>
      </c>
      <c r="AR22" s="19"/>
      <c r="AS22" s="4" t="str">
        <f t="shared" ref="AS22" si="178">IF(AND((AR22&gt;0),(AR$4&gt;0)),(AR22/AR$4*100),"")</f>
        <v/>
      </c>
      <c r="AT22" s="19"/>
      <c r="AU22" s="4" t="str">
        <f t="shared" ref="AU22" si="179">IF(AND((AT22&gt;0),(AT$4&gt;0)),(AT22/AT$4*100),"")</f>
        <v/>
      </c>
      <c r="AV22" s="19"/>
      <c r="AW22" s="4" t="str">
        <f t="shared" ref="AW22" si="180">IF(AND((AV22&gt;0),(AV$4&gt;0)),(AV22/AV$4*100),"")</f>
        <v/>
      </c>
      <c r="AX22" s="19"/>
      <c r="AY22" s="4" t="str">
        <f t="shared" ref="AY22" si="181">IF(AND((AX22&gt;0),(AX$4&gt;0)),(AX22/AX$4*100),"")</f>
        <v/>
      </c>
      <c r="AZ22" s="19"/>
      <c r="BA22" s="4" t="str">
        <f t="shared" ref="BA22" si="182">IF(AND((AZ22&gt;0),(AZ$4&gt;0)),(AZ22/AZ$4*100),"")</f>
        <v/>
      </c>
      <c r="BB22" s="19"/>
      <c r="BC22" s="4" t="str">
        <f t="shared" ref="BC22" si="183">IF(AND((BB22&gt;0),(BB$4&gt;0)),(BB22/BB$4*100),"")</f>
        <v/>
      </c>
      <c r="BD22" s="19"/>
      <c r="BE22" s="4" t="str">
        <f t="shared" ref="BE22" si="184">IF(AND((BD22&gt;0),(BD$4&gt;0)),(BD22/BD$4*100),"")</f>
        <v/>
      </c>
      <c r="BF22" s="19"/>
      <c r="BG22" s="4" t="str">
        <f t="shared" ref="BG22" si="185">IF(AND((BF22&gt;0),(BF$4&gt;0)),(BF22/BF$4*100),"")</f>
        <v/>
      </c>
      <c r="BH22" s="19"/>
      <c r="BI22" s="4" t="str">
        <f t="shared" ref="BI22" si="186">IF(AND((BH22&gt;0),(BH$4&gt;0)),(BH22/BH$4*100),"")</f>
        <v/>
      </c>
      <c r="BK22" s="57" t="s">
        <v>30</v>
      </c>
      <c r="BL22" s="30">
        <f t="shared" si="16"/>
        <v>3</v>
      </c>
      <c r="BM22" s="31">
        <f t="shared" si="17"/>
        <v>2</v>
      </c>
      <c r="BN22" s="32" t="str">
        <f t="shared" si="18"/>
        <v>–</v>
      </c>
      <c r="BO22" s="33">
        <f t="shared" si="19"/>
        <v>2.2000000000000002</v>
      </c>
      <c r="BP22" s="34">
        <f t="shared" si="20"/>
        <v>5.2356020942408366</v>
      </c>
      <c r="BQ22" s="35" t="str">
        <f t="shared" si="41"/>
        <v>–</v>
      </c>
      <c r="BR22" s="36">
        <f t="shared" si="21"/>
        <v>5.9945504087193457</v>
      </c>
      <c r="BS22" s="37">
        <f t="shared" si="22"/>
        <v>2.1333333333333333</v>
      </c>
      <c r="BT22" s="38">
        <f t="shared" si="42"/>
        <v>5.5233194427343006</v>
      </c>
      <c r="BU22" s="32">
        <f t="shared" si="23"/>
        <v>0.11547005383792526</v>
      </c>
      <c r="BV22" s="39">
        <f t="shared" si="43"/>
        <v>0.4114104664031743</v>
      </c>
      <c r="BW22" s="32">
        <f t="shared" si="24"/>
        <v>2.2000000000000002</v>
      </c>
      <c r="BX22" s="35">
        <f t="shared" si="44"/>
        <v>5.3398058252427187</v>
      </c>
    </row>
    <row r="23" spans="1:76" ht="16.5" customHeight="1" x14ac:dyDescent="0.2">
      <c r="A23" s="10" t="s">
        <v>107</v>
      </c>
      <c r="B23" s="68">
        <f>IF(AND((B22&gt;0),(B21&gt;0)),(B22/B21),"")</f>
        <v>0.19642857142857145</v>
      </c>
      <c r="C23" s="4" t="s">
        <v>3</v>
      </c>
      <c r="D23" s="68">
        <f>IF(AND((D22&gt;0),(D21&gt;0)),(D22/D21),"")</f>
        <v>0.18803418803418806</v>
      </c>
      <c r="E23" s="4" t="s">
        <v>3</v>
      </c>
      <c r="F23" s="68" t="str">
        <f>IF(AND((F22&gt;0),(F21&gt;0)),(F22/F21),"")</f>
        <v/>
      </c>
      <c r="G23" s="4" t="s">
        <v>3</v>
      </c>
      <c r="H23" s="68">
        <f>IF(AND((H22&gt;0),(H21&gt;0)),(H22/H21),"")</f>
        <v>0.17699115044247787</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87">IF(AND((AD22&gt;0),(AD21&gt;0)),(AD22/AD21),"")</f>
        <v/>
      </c>
      <c r="AE23" s="4" t="s">
        <v>3</v>
      </c>
      <c r="AF23" s="68" t="str">
        <f t="shared" ref="AF23" si="188">IF(AND((AF22&gt;0),(AF21&gt;0)),(AF22/AF21),"")</f>
        <v/>
      </c>
      <c r="AG23" s="4" t="s">
        <v>3</v>
      </c>
      <c r="AH23" s="68" t="str">
        <f t="shared" ref="AH23" si="189">IF(AND((AH22&gt;0),(AH21&gt;0)),(AH22/AH21),"")</f>
        <v/>
      </c>
      <c r="AI23" s="4" t="s">
        <v>3</v>
      </c>
      <c r="AJ23" s="68" t="str">
        <f t="shared" ref="AJ23" si="190">IF(AND((AJ22&gt;0),(AJ21&gt;0)),(AJ22/AJ21),"")</f>
        <v/>
      </c>
      <c r="AK23" s="4" t="s">
        <v>3</v>
      </c>
      <c r="AL23" s="68" t="str">
        <f t="shared" ref="AL23" si="191">IF(AND((AL22&gt;0),(AL21&gt;0)),(AL22/AL21),"")</f>
        <v/>
      </c>
      <c r="AM23" s="4" t="s">
        <v>3</v>
      </c>
      <c r="AN23" s="68" t="str">
        <f t="shared" ref="AN23" si="192">IF(AND((AN22&gt;0),(AN21&gt;0)),(AN22/AN21),"")</f>
        <v/>
      </c>
      <c r="AO23" s="4" t="s">
        <v>3</v>
      </c>
      <c r="AP23" s="68" t="str">
        <f t="shared" ref="AP23" si="193">IF(AND((AP22&gt;0),(AP21&gt;0)),(AP22/AP21),"")</f>
        <v/>
      </c>
      <c r="AQ23" s="4" t="s">
        <v>3</v>
      </c>
      <c r="AR23" s="68" t="str">
        <f t="shared" ref="AR23" si="194">IF(AND((AR22&gt;0),(AR21&gt;0)),(AR22/AR21),"")</f>
        <v/>
      </c>
      <c r="AS23" s="4" t="s">
        <v>3</v>
      </c>
      <c r="AT23" s="68" t="str">
        <f t="shared" ref="AT23" si="195">IF(AND((AT22&gt;0),(AT21&gt;0)),(AT22/AT21),"")</f>
        <v/>
      </c>
      <c r="AU23" s="4" t="s">
        <v>3</v>
      </c>
      <c r="AV23" s="68" t="str">
        <f t="shared" ref="AV23" si="196">IF(AND((AV22&gt;0),(AV21&gt;0)),(AV22/AV21),"")</f>
        <v/>
      </c>
      <c r="AW23" s="4" t="s">
        <v>3</v>
      </c>
      <c r="AX23" s="68" t="str">
        <f t="shared" ref="AX23" si="197">IF(AND((AX22&gt;0),(AX21&gt;0)),(AX22/AX21),"")</f>
        <v/>
      </c>
      <c r="AY23" s="4" t="s">
        <v>3</v>
      </c>
      <c r="AZ23" s="68" t="str">
        <f t="shared" ref="AZ23" si="198">IF(AND((AZ22&gt;0),(AZ21&gt;0)),(AZ22/AZ21),"")</f>
        <v/>
      </c>
      <c r="BA23" s="4" t="s">
        <v>3</v>
      </c>
      <c r="BB23" s="68" t="str">
        <f t="shared" ref="BB23" si="199">IF(AND((BB22&gt;0),(BB21&gt;0)),(BB22/BB21),"")</f>
        <v/>
      </c>
      <c r="BC23" s="4" t="s">
        <v>3</v>
      </c>
      <c r="BD23" s="68" t="str">
        <f t="shared" ref="BD23" si="200">IF(AND((BD22&gt;0),(BD21&gt;0)),(BD22/BD21),"")</f>
        <v/>
      </c>
      <c r="BE23" s="4" t="s">
        <v>3</v>
      </c>
      <c r="BF23" s="68" t="str">
        <f t="shared" ref="BF23" si="201">IF(AND((BF22&gt;0),(BF21&gt;0)),(BF22/BF21),"")</f>
        <v/>
      </c>
      <c r="BG23" s="4" t="s">
        <v>3</v>
      </c>
      <c r="BH23" s="68" t="str">
        <f t="shared" ref="BH23" si="202">IF(AND((BH22&gt;0),(BH21&gt;0)),(BH22/BH21),"")</f>
        <v/>
      </c>
      <c r="BI23" s="4" t="s">
        <v>3</v>
      </c>
      <c r="BK23" s="57" t="s">
        <v>31</v>
      </c>
      <c r="BL23" s="30">
        <f t="shared" si="16"/>
        <v>3</v>
      </c>
      <c r="BM23" s="40">
        <f t="shared" si="17"/>
        <v>0.17699115044247787</v>
      </c>
      <c r="BN23" s="22" t="str">
        <f t="shared" si="18"/>
        <v>–</v>
      </c>
      <c r="BO23" s="41">
        <f t="shared" si="19"/>
        <v>0.19642857142857145</v>
      </c>
      <c r="BP23" s="24" t="str">
        <f t="shared" si="20"/>
        <v/>
      </c>
      <c r="BQ23" s="6" t="s">
        <v>3</v>
      </c>
      <c r="BR23" s="26" t="str">
        <f t="shared" si="21"/>
        <v/>
      </c>
      <c r="BS23" s="42">
        <f t="shared" si="22"/>
        <v>0.18715130330174579</v>
      </c>
      <c r="BT23" s="28" t="s">
        <v>3</v>
      </c>
      <c r="BU23" s="43">
        <f t="shared" si="23"/>
        <v>9.7487408282168671E-3</v>
      </c>
      <c r="BV23" s="29" t="s">
        <v>3</v>
      </c>
      <c r="BW23" s="43">
        <f t="shared" si="24"/>
        <v>0.19642857142857145</v>
      </c>
      <c r="BX23" s="25" t="s">
        <v>3</v>
      </c>
    </row>
    <row r="24" spans="1:76" ht="16.5" customHeight="1" x14ac:dyDescent="0.2">
      <c r="A24" s="15" t="s">
        <v>104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16</v>
      </c>
      <c r="BL24" s="30"/>
      <c r="BM24" s="21"/>
      <c r="BN24" s="22"/>
      <c r="BO24" s="23"/>
      <c r="BP24" s="24"/>
      <c r="BQ24" s="25"/>
      <c r="BR24" s="26"/>
      <c r="BS24" s="27"/>
      <c r="BT24" s="28"/>
      <c r="BU24" s="22"/>
      <c r="BV24" s="29"/>
      <c r="BW24" s="22"/>
      <c r="BX24" s="25"/>
    </row>
    <row r="25" spans="1:76" ht="16.5" customHeight="1" x14ac:dyDescent="0.2">
      <c r="A25" s="10" t="s">
        <v>29</v>
      </c>
      <c r="B25" s="19">
        <v>11.1</v>
      </c>
      <c r="C25" s="4">
        <f>IF(AND((B25&gt;0),(B$4&gt;0)),(B25/B$4*100),"")</f>
        <v>26.941747572815533</v>
      </c>
      <c r="D25" s="19">
        <v>11.9</v>
      </c>
      <c r="E25" s="4">
        <f>IF(AND((D25&gt;0),(D$4&gt;0)),(D25/D$4*100),"")</f>
        <v>32.425068119891002</v>
      </c>
      <c r="F25" s="19">
        <v>10.6</v>
      </c>
      <c r="G25" s="4">
        <f>IF(AND((F25&gt;0),(F$4&gt;0)),(F25/F$4*100),"")</f>
        <v>25.48076923076923</v>
      </c>
      <c r="H25" s="19">
        <v>10.5</v>
      </c>
      <c r="I25" s="4">
        <f>IF(AND((H25&gt;0),(H$4&gt;0)),(H25/H$4*100),"")</f>
        <v>27.486910994764397</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 si="203">IF(AND((AD25&gt;0),(AD$4&gt;0)),(AD25/AD$4*100),"")</f>
        <v/>
      </c>
      <c r="AF25" s="19"/>
      <c r="AG25" s="4" t="str">
        <f t="shared" ref="AG25" si="204">IF(AND((AF25&gt;0),(AF$4&gt;0)),(AF25/AF$4*100),"")</f>
        <v/>
      </c>
      <c r="AH25" s="19"/>
      <c r="AI25" s="4" t="str">
        <f t="shared" ref="AI25" si="205">IF(AND((AH25&gt;0),(AH$4&gt;0)),(AH25/AH$4*100),"")</f>
        <v/>
      </c>
      <c r="AJ25" s="19"/>
      <c r="AK25" s="4" t="str">
        <f t="shared" ref="AK25" si="206">IF(AND((AJ25&gt;0),(AJ$4&gt;0)),(AJ25/AJ$4*100),"")</f>
        <v/>
      </c>
      <c r="AL25" s="19"/>
      <c r="AM25" s="4" t="str">
        <f t="shared" ref="AM25" si="207">IF(AND((AL25&gt;0),(AL$4&gt;0)),(AL25/AL$4*100),"")</f>
        <v/>
      </c>
      <c r="AN25" s="19"/>
      <c r="AO25" s="4" t="str">
        <f t="shared" ref="AO25" si="208">IF(AND((AN25&gt;0),(AN$4&gt;0)),(AN25/AN$4*100),"")</f>
        <v/>
      </c>
      <c r="AP25" s="19"/>
      <c r="AQ25" s="4" t="str">
        <f t="shared" ref="AQ25" si="209">IF(AND((AP25&gt;0),(AP$4&gt;0)),(AP25/AP$4*100),"")</f>
        <v/>
      </c>
      <c r="AR25" s="19"/>
      <c r="AS25" s="4" t="str">
        <f t="shared" ref="AS25" si="210">IF(AND((AR25&gt;0),(AR$4&gt;0)),(AR25/AR$4*100),"")</f>
        <v/>
      </c>
      <c r="AT25" s="19"/>
      <c r="AU25" s="4" t="str">
        <f t="shared" ref="AU25" si="211">IF(AND((AT25&gt;0),(AT$4&gt;0)),(AT25/AT$4*100),"")</f>
        <v/>
      </c>
      <c r="AV25" s="19"/>
      <c r="AW25" s="4" t="str">
        <f t="shared" ref="AW25" si="212">IF(AND((AV25&gt;0),(AV$4&gt;0)),(AV25/AV$4*100),"")</f>
        <v/>
      </c>
      <c r="AX25" s="19"/>
      <c r="AY25" s="4" t="str">
        <f t="shared" ref="AY25" si="213">IF(AND((AX25&gt;0),(AX$4&gt;0)),(AX25/AX$4*100),"")</f>
        <v/>
      </c>
      <c r="AZ25" s="19"/>
      <c r="BA25" s="4" t="str">
        <f t="shared" ref="BA25" si="214">IF(AND((AZ25&gt;0),(AZ$4&gt;0)),(AZ25/AZ$4*100),"")</f>
        <v/>
      </c>
      <c r="BB25" s="19"/>
      <c r="BC25" s="4" t="str">
        <f t="shared" ref="BC25" si="215">IF(AND((BB25&gt;0),(BB$4&gt;0)),(BB25/BB$4*100),"")</f>
        <v/>
      </c>
      <c r="BD25" s="19"/>
      <c r="BE25" s="4" t="str">
        <f t="shared" ref="BE25" si="216">IF(AND((BD25&gt;0),(BD$4&gt;0)),(BD25/BD$4*100),"")</f>
        <v/>
      </c>
      <c r="BF25" s="19"/>
      <c r="BG25" s="4" t="str">
        <f t="shared" ref="BG25" si="217">IF(AND((BF25&gt;0),(BF$4&gt;0)),(BF25/BF$4*100),"")</f>
        <v/>
      </c>
      <c r="BH25" s="19"/>
      <c r="BI25" s="4" t="str">
        <f t="shared" ref="BI25" si="218">IF(AND((BH25&gt;0),(BH$4&gt;0)),(BH25/BH$4*100),"")</f>
        <v/>
      </c>
      <c r="BK25" s="57" t="s">
        <v>29</v>
      </c>
      <c r="BL25" s="30">
        <f t="shared" si="16"/>
        <v>4</v>
      </c>
      <c r="BM25" s="31">
        <f t="shared" si="17"/>
        <v>10.5</v>
      </c>
      <c r="BN25" s="32" t="str">
        <f t="shared" si="18"/>
        <v>–</v>
      </c>
      <c r="BO25" s="33">
        <f t="shared" si="19"/>
        <v>11.9</v>
      </c>
      <c r="BP25" s="34">
        <f t="shared" si="20"/>
        <v>25.48076923076923</v>
      </c>
      <c r="BQ25" s="35" t="str">
        <f t="shared" si="41"/>
        <v>–</v>
      </c>
      <c r="BR25" s="36">
        <f t="shared" si="21"/>
        <v>32.425068119891002</v>
      </c>
      <c r="BS25" s="37">
        <f t="shared" si="22"/>
        <v>11.025</v>
      </c>
      <c r="BT25" s="38">
        <f t="shared" si="42"/>
        <v>28.083623979560041</v>
      </c>
      <c r="BU25" s="32">
        <f t="shared" si="23"/>
        <v>0.63966136874651647</v>
      </c>
      <c r="BV25" s="39">
        <f t="shared" si="43"/>
        <v>3.015677822172012</v>
      </c>
      <c r="BW25" s="32">
        <f t="shared" si="24"/>
        <v>11.1</v>
      </c>
      <c r="BX25" s="35">
        <f t="shared" si="44"/>
        <v>26.941747572815533</v>
      </c>
    </row>
    <row r="26" spans="1:76" ht="16.5" customHeight="1" x14ac:dyDescent="0.2">
      <c r="A26" s="10" t="s">
        <v>30</v>
      </c>
      <c r="B26" s="19">
        <v>2</v>
      </c>
      <c r="C26" s="4">
        <f>IF(AND((B26&gt;0),(B$4&gt;0)),(B26/B$4*100),"")</f>
        <v>4.8543689320388346</v>
      </c>
      <c r="D26" s="19">
        <v>1.9</v>
      </c>
      <c r="E26" s="4">
        <f>IF(AND((D26&gt;0),(D$4&gt;0)),(D26/D$4*100),"")</f>
        <v>5.177111716621253</v>
      </c>
      <c r="F26" s="19">
        <v>2.2000000000000002</v>
      </c>
      <c r="G26" s="4">
        <f>IF(AND((F26&gt;0),(F$4&gt;0)),(F26/F$4*100),"")</f>
        <v>5.2884615384615383</v>
      </c>
      <c r="H26" s="19">
        <v>2</v>
      </c>
      <c r="I26" s="4">
        <f>IF(AND((H26&gt;0),(H$4&gt;0)),(H26/H$4*100),"")</f>
        <v>5.2356020942408366</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 si="219">IF(AND((AD26&gt;0),(AD$4&gt;0)),(AD26/AD$4*100),"")</f>
        <v/>
      </c>
      <c r="AF26" s="19"/>
      <c r="AG26" s="4" t="str">
        <f t="shared" ref="AG26" si="220">IF(AND((AF26&gt;0),(AF$4&gt;0)),(AF26/AF$4*100),"")</f>
        <v/>
      </c>
      <c r="AH26" s="19"/>
      <c r="AI26" s="4" t="str">
        <f t="shared" ref="AI26" si="221">IF(AND((AH26&gt;0),(AH$4&gt;0)),(AH26/AH$4*100),"")</f>
        <v/>
      </c>
      <c r="AJ26" s="19"/>
      <c r="AK26" s="4" t="str">
        <f t="shared" ref="AK26" si="222">IF(AND((AJ26&gt;0),(AJ$4&gt;0)),(AJ26/AJ$4*100),"")</f>
        <v/>
      </c>
      <c r="AL26" s="19"/>
      <c r="AM26" s="4" t="str">
        <f t="shared" ref="AM26" si="223">IF(AND((AL26&gt;0),(AL$4&gt;0)),(AL26/AL$4*100),"")</f>
        <v/>
      </c>
      <c r="AN26" s="19"/>
      <c r="AO26" s="4" t="str">
        <f t="shared" ref="AO26" si="224">IF(AND((AN26&gt;0),(AN$4&gt;0)),(AN26/AN$4*100),"")</f>
        <v/>
      </c>
      <c r="AP26" s="19"/>
      <c r="AQ26" s="4" t="str">
        <f t="shared" ref="AQ26" si="225">IF(AND((AP26&gt;0),(AP$4&gt;0)),(AP26/AP$4*100),"")</f>
        <v/>
      </c>
      <c r="AR26" s="19"/>
      <c r="AS26" s="4" t="str">
        <f t="shared" ref="AS26" si="226">IF(AND((AR26&gt;0),(AR$4&gt;0)),(AR26/AR$4*100),"")</f>
        <v/>
      </c>
      <c r="AT26" s="19"/>
      <c r="AU26" s="4" t="str">
        <f t="shared" ref="AU26" si="227">IF(AND((AT26&gt;0),(AT$4&gt;0)),(AT26/AT$4*100),"")</f>
        <v/>
      </c>
      <c r="AV26" s="19"/>
      <c r="AW26" s="4" t="str">
        <f t="shared" ref="AW26" si="228">IF(AND((AV26&gt;0),(AV$4&gt;0)),(AV26/AV$4*100),"")</f>
        <v/>
      </c>
      <c r="AX26" s="19"/>
      <c r="AY26" s="4" t="str">
        <f t="shared" ref="AY26" si="229">IF(AND((AX26&gt;0),(AX$4&gt;0)),(AX26/AX$4*100),"")</f>
        <v/>
      </c>
      <c r="AZ26" s="19"/>
      <c r="BA26" s="4" t="str">
        <f t="shared" ref="BA26" si="230">IF(AND((AZ26&gt;0),(AZ$4&gt;0)),(AZ26/AZ$4*100),"")</f>
        <v/>
      </c>
      <c r="BB26" s="19"/>
      <c r="BC26" s="4" t="str">
        <f t="shared" ref="BC26" si="231">IF(AND((BB26&gt;0),(BB$4&gt;0)),(BB26/BB$4*100),"")</f>
        <v/>
      </c>
      <c r="BD26" s="19"/>
      <c r="BE26" s="4" t="str">
        <f t="shared" ref="BE26" si="232">IF(AND((BD26&gt;0),(BD$4&gt;0)),(BD26/BD$4*100),"")</f>
        <v/>
      </c>
      <c r="BF26" s="19"/>
      <c r="BG26" s="4" t="str">
        <f t="shared" ref="BG26" si="233">IF(AND((BF26&gt;0),(BF$4&gt;0)),(BF26/BF$4*100),"")</f>
        <v/>
      </c>
      <c r="BH26" s="19"/>
      <c r="BI26" s="4" t="str">
        <f t="shared" ref="BI26" si="234">IF(AND((BH26&gt;0),(BH$4&gt;0)),(BH26/BH$4*100),"")</f>
        <v/>
      </c>
      <c r="BK26" s="57" t="s">
        <v>30</v>
      </c>
      <c r="BL26" s="30">
        <f t="shared" si="16"/>
        <v>4</v>
      </c>
      <c r="BM26" s="31">
        <f t="shared" si="17"/>
        <v>1.9</v>
      </c>
      <c r="BN26" s="32" t="str">
        <f t="shared" si="18"/>
        <v>–</v>
      </c>
      <c r="BO26" s="33">
        <f t="shared" si="19"/>
        <v>2.2000000000000002</v>
      </c>
      <c r="BP26" s="34">
        <f t="shared" si="20"/>
        <v>4.8543689320388346</v>
      </c>
      <c r="BQ26" s="35" t="str">
        <f t="shared" si="41"/>
        <v>–</v>
      </c>
      <c r="BR26" s="36">
        <f t="shared" si="21"/>
        <v>5.2884615384615383</v>
      </c>
      <c r="BS26" s="37">
        <f t="shared" si="22"/>
        <v>2.0249999999999999</v>
      </c>
      <c r="BT26" s="38">
        <f t="shared" si="42"/>
        <v>5.1388860703406154</v>
      </c>
      <c r="BU26" s="32">
        <f t="shared" si="23"/>
        <v>0.12583057392117927</v>
      </c>
      <c r="BV26" s="39">
        <f t="shared" si="43"/>
        <v>0.19505384894405312</v>
      </c>
      <c r="BW26" s="32">
        <f t="shared" si="24"/>
        <v>2</v>
      </c>
      <c r="BX26" s="35">
        <f t="shared" si="44"/>
        <v>4.8543689320388346</v>
      </c>
    </row>
    <row r="27" spans="1:76" ht="16.5" customHeight="1" x14ac:dyDescent="0.2">
      <c r="A27" s="10" t="s">
        <v>107</v>
      </c>
      <c r="B27" s="68">
        <f>IF(AND((B26&gt;0),(B25&gt;0)),(B26/B25),"")</f>
        <v>0.1801801801801802</v>
      </c>
      <c r="C27" s="4" t="s">
        <v>3</v>
      </c>
      <c r="D27" s="68">
        <f>IF(AND((D26&gt;0),(D25&gt;0)),(D26/D25),"")</f>
        <v>0.15966386554621848</v>
      </c>
      <c r="E27" s="4" t="s">
        <v>3</v>
      </c>
      <c r="F27" s="68">
        <f>IF(AND((F26&gt;0),(F25&gt;0)),(F26/F25),"")</f>
        <v>0.20754716981132079</v>
      </c>
      <c r="G27" s="4" t="s">
        <v>3</v>
      </c>
      <c r="H27" s="68">
        <f>IF(AND((H26&gt;0),(H25&gt;0)),(H26/H25),"")</f>
        <v>0.19047619047619047</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235">IF(AND((AD26&gt;0),(AD25&gt;0)),(AD26/AD25),"")</f>
        <v/>
      </c>
      <c r="AE27" s="4" t="s">
        <v>3</v>
      </c>
      <c r="AF27" s="68" t="str">
        <f t="shared" ref="AF27" si="236">IF(AND((AF26&gt;0),(AF25&gt;0)),(AF26/AF25),"")</f>
        <v/>
      </c>
      <c r="AG27" s="4" t="s">
        <v>3</v>
      </c>
      <c r="AH27" s="68" t="str">
        <f t="shared" ref="AH27" si="237">IF(AND((AH26&gt;0),(AH25&gt;0)),(AH26/AH25),"")</f>
        <v/>
      </c>
      <c r="AI27" s="4" t="s">
        <v>3</v>
      </c>
      <c r="AJ27" s="68" t="str">
        <f t="shared" ref="AJ27" si="238">IF(AND((AJ26&gt;0),(AJ25&gt;0)),(AJ26/AJ25),"")</f>
        <v/>
      </c>
      <c r="AK27" s="4" t="s">
        <v>3</v>
      </c>
      <c r="AL27" s="68" t="str">
        <f t="shared" ref="AL27" si="239">IF(AND((AL26&gt;0),(AL25&gt;0)),(AL26/AL25),"")</f>
        <v/>
      </c>
      <c r="AM27" s="4" t="s">
        <v>3</v>
      </c>
      <c r="AN27" s="68" t="str">
        <f t="shared" ref="AN27" si="240">IF(AND((AN26&gt;0),(AN25&gt;0)),(AN26/AN25),"")</f>
        <v/>
      </c>
      <c r="AO27" s="4" t="s">
        <v>3</v>
      </c>
      <c r="AP27" s="68" t="str">
        <f t="shared" ref="AP27" si="241">IF(AND((AP26&gt;0),(AP25&gt;0)),(AP26/AP25),"")</f>
        <v/>
      </c>
      <c r="AQ27" s="4" t="s">
        <v>3</v>
      </c>
      <c r="AR27" s="68" t="str">
        <f t="shared" ref="AR27" si="242">IF(AND((AR26&gt;0),(AR25&gt;0)),(AR26/AR25),"")</f>
        <v/>
      </c>
      <c r="AS27" s="4" t="s">
        <v>3</v>
      </c>
      <c r="AT27" s="68" t="str">
        <f t="shared" ref="AT27" si="243">IF(AND((AT26&gt;0),(AT25&gt;0)),(AT26/AT25),"")</f>
        <v/>
      </c>
      <c r="AU27" s="4" t="s">
        <v>3</v>
      </c>
      <c r="AV27" s="68" t="str">
        <f t="shared" ref="AV27" si="244">IF(AND((AV26&gt;0),(AV25&gt;0)),(AV26/AV25),"")</f>
        <v/>
      </c>
      <c r="AW27" s="4" t="s">
        <v>3</v>
      </c>
      <c r="AX27" s="68" t="str">
        <f t="shared" ref="AX27" si="245">IF(AND((AX26&gt;0),(AX25&gt;0)),(AX26/AX25),"")</f>
        <v/>
      </c>
      <c r="AY27" s="4" t="s">
        <v>3</v>
      </c>
      <c r="AZ27" s="68" t="str">
        <f t="shared" ref="AZ27" si="246">IF(AND((AZ26&gt;0),(AZ25&gt;0)),(AZ26/AZ25),"")</f>
        <v/>
      </c>
      <c r="BA27" s="4" t="s">
        <v>3</v>
      </c>
      <c r="BB27" s="68" t="str">
        <f t="shared" ref="BB27" si="247">IF(AND((BB26&gt;0),(BB25&gt;0)),(BB26/BB25),"")</f>
        <v/>
      </c>
      <c r="BC27" s="4" t="s">
        <v>3</v>
      </c>
      <c r="BD27" s="68" t="str">
        <f t="shared" ref="BD27" si="248">IF(AND((BD26&gt;0),(BD25&gt;0)),(BD26/BD25),"")</f>
        <v/>
      </c>
      <c r="BE27" s="4" t="s">
        <v>3</v>
      </c>
      <c r="BF27" s="68" t="str">
        <f t="shared" ref="BF27" si="249">IF(AND((BF26&gt;0),(BF25&gt;0)),(BF26/BF25),"")</f>
        <v/>
      </c>
      <c r="BG27" s="4" t="s">
        <v>3</v>
      </c>
      <c r="BH27" s="68" t="str">
        <f t="shared" ref="BH27" si="250">IF(AND((BH26&gt;0),(BH25&gt;0)),(BH26/BH25),"")</f>
        <v/>
      </c>
      <c r="BI27" s="4" t="s">
        <v>3</v>
      </c>
      <c r="BK27" s="57" t="s">
        <v>31</v>
      </c>
      <c r="BL27" s="30">
        <f t="shared" si="16"/>
        <v>4</v>
      </c>
      <c r="BM27" s="40">
        <f t="shared" si="17"/>
        <v>0.15966386554621848</v>
      </c>
      <c r="BN27" s="22" t="str">
        <f t="shared" si="18"/>
        <v>–</v>
      </c>
      <c r="BO27" s="41">
        <f t="shared" si="19"/>
        <v>0.20754716981132079</v>
      </c>
      <c r="BP27" s="24" t="str">
        <f t="shared" si="20"/>
        <v/>
      </c>
      <c r="BQ27" s="6" t="s">
        <v>3</v>
      </c>
      <c r="BR27" s="26" t="str">
        <f t="shared" si="21"/>
        <v/>
      </c>
      <c r="BS27" s="42">
        <f t="shared" si="22"/>
        <v>0.1844668515034775</v>
      </c>
      <c r="BT27" s="28" t="s">
        <v>3</v>
      </c>
      <c r="BU27" s="43">
        <f t="shared" si="23"/>
        <v>2.0019797797099923E-2</v>
      </c>
      <c r="BV27" s="29" t="s">
        <v>3</v>
      </c>
      <c r="BW27" s="43">
        <f t="shared" si="24"/>
        <v>0.1801801801801802</v>
      </c>
      <c r="BX27" s="25" t="s">
        <v>3</v>
      </c>
    </row>
    <row r="28" spans="1:76" ht="16.5" customHeight="1" x14ac:dyDescent="0.2">
      <c r="A28" s="15" t="s">
        <v>105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17</v>
      </c>
      <c r="BL28" s="30"/>
      <c r="BM28" s="21"/>
      <c r="BN28" s="22"/>
      <c r="BO28" s="23"/>
      <c r="BP28" s="24"/>
      <c r="BQ28" s="25"/>
      <c r="BR28" s="26"/>
      <c r="BS28" s="27"/>
      <c r="BT28" s="28"/>
      <c r="BU28" s="22"/>
      <c r="BV28" s="29"/>
      <c r="BW28" s="22"/>
      <c r="BX28" s="25"/>
    </row>
    <row r="29" spans="1:76" ht="16.5" customHeight="1" x14ac:dyDescent="0.2">
      <c r="A29" s="10" t="s">
        <v>29</v>
      </c>
      <c r="B29" s="19">
        <v>11.2</v>
      </c>
      <c r="C29" s="4">
        <f>IF(AND((B29&gt;0),(B$4&gt;0)),(B29/B$4*100),"")</f>
        <v>27.184466019417474</v>
      </c>
      <c r="D29" s="19">
        <v>11.9</v>
      </c>
      <c r="E29" s="4">
        <f>IF(AND((D29&gt;0),(D$4&gt;0)),(D29/D$4*100),"")</f>
        <v>32.425068119891002</v>
      </c>
      <c r="F29" s="19">
        <v>11.1</v>
      </c>
      <c r="G29" s="4">
        <f>IF(AND((F29&gt;0),(F$4&gt;0)),(F29/F$4*100),"")</f>
        <v>26.682692307692307</v>
      </c>
      <c r="H29" s="19">
        <v>10.6</v>
      </c>
      <c r="I29" s="4">
        <f>IF(AND((H29&gt;0),(H$4&gt;0)),(H29/H$4*100),"")</f>
        <v>27.748691099476435</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 si="251">IF(AND((AD29&gt;0),(AD$4&gt;0)),(AD29/AD$4*100),"")</f>
        <v/>
      </c>
      <c r="AF29" s="19"/>
      <c r="AG29" s="4" t="str">
        <f t="shared" ref="AG29" si="252">IF(AND((AF29&gt;0),(AF$4&gt;0)),(AF29/AF$4*100),"")</f>
        <v/>
      </c>
      <c r="AH29" s="19"/>
      <c r="AI29" s="4" t="str">
        <f t="shared" ref="AI29" si="253">IF(AND((AH29&gt;0),(AH$4&gt;0)),(AH29/AH$4*100),"")</f>
        <v/>
      </c>
      <c r="AJ29" s="19"/>
      <c r="AK29" s="4" t="str">
        <f t="shared" ref="AK29" si="254">IF(AND((AJ29&gt;0),(AJ$4&gt;0)),(AJ29/AJ$4*100),"")</f>
        <v/>
      </c>
      <c r="AL29" s="19"/>
      <c r="AM29" s="4" t="str">
        <f t="shared" ref="AM29" si="255">IF(AND((AL29&gt;0),(AL$4&gt;0)),(AL29/AL$4*100),"")</f>
        <v/>
      </c>
      <c r="AN29" s="19"/>
      <c r="AO29" s="4" t="str">
        <f t="shared" ref="AO29" si="256">IF(AND((AN29&gt;0),(AN$4&gt;0)),(AN29/AN$4*100),"")</f>
        <v/>
      </c>
      <c r="AP29" s="19"/>
      <c r="AQ29" s="4" t="str">
        <f t="shared" ref="AQ29" si="257">IF(AND((AP29&gt;0),(AP$4&gt;0)),(AP29/AP$4*100),"")</f>
        <v/>
      </c>
      <c r="AR29" s="19"/>
      <c r="AS29" s="4" t="str">
        <f t="shared" ref="AS29" si="258">IF(AND((AR29&gt;0),(AR$4&gt;0)),(AR29/AR$4*100),"")</f>
        <v/>
      </c>
      <c r="AT29" s="19"/>
      <c r="AU29" s="4" t="str">
        <f t="shared" ref="AU29" si="259">IF(AND((AT29&gt;0),(AT$4&gt;0)),(AT29/AT$4*100),"")</f>
        <v/>
      </c>
      <c r="AV29" s="19"/>
      <c r="AW29" s="4" t="str">
        <f t="shared" ref="AW29" si="260">IF(AND((AV29&gt;0),(AV$4&gt;0)),(AV29/AV$4*100),"")</f>
        <v/>
      </c>
      <c r="AX29" s="19"/>
      <c r="AY29" s="4" t="str">
        <f t="shared" ref="AY29" si="261">IF(AND((AX29&gt;0),(AX$4&gt;0)),(AX29/AX$4*100),"")</f>
        <v/>
      </c>
      <c r="AZ29" s="19"/>
      <c r="BA29" s="4" t="str">
        <f t="shared" ref="BA29" si="262">IF(AND((AZ29&gt;0),(AZ$4&gt;0)),(AZ29/AZ$4*100),"")</f>
        <v/>
      </c>
      <c r="BB29" s="19"/>
      <c r="BC29" s="4" t="str">
        <f t="shared" ref="BC29" si="263">IF(AND((BB29&gt;0),(BB$4&gt;0)),(BB29/BB$4*100),"")</f>
        <v/>
      </c>
      <c r="BD29" s="19"/>
      <c r="BE29" s="4" t="str">
        <f t="shared" ref="BE29" si="264">IF(AND((BD29&gt;0),(BD$4&gt;0)),(BD29/BD$4*100),"")</f>
        <v/>
      </c>
      <c r="BF29" s="19"/>
      <c r="BG29" s="4" t="str">
        <f t="shared" ref="BG29" si="265">IF(AND((BF29&gt;0),(BF$4&gt;0)),(BF29/BF$4*100),"")</f>
        <v/>
      </c>
      <c r="BH29" s="19"/>
      <c r="BI29" s="4" t="str">
        <f t="shared" ref="BI29" si="266">IF(AND((BH29&gt;0),(BH$4&gt;0)),(BH29/BH$4*100),"")</f>
        <v/>
      </c>
      <c r="BK29" s="57" t="s">
        <v>29</v>
      </c>
      <c r="BL29" s="30">
        <f t="shared" si="16"/>
        <v>4</v>
      </c>
      <c r="BM29" s="31">
        <f t="shared" si="17"/>
        <v>10.6</v>
      </c>
      <c r="BN29" s="32" t="str">
        <f t="shared" si="18"/>
        <v>–</v>
      </c>
      <c r="BO29" s="33">
        <f t="shared" si="19"/>
        <v>11.9</v>
      </c>
      <c r="BP29" s="34">
        <f t="shared" si="20"/>
        <v>26.682692307692307</v>
      </c>
      <c r="BQ29" s="35" t="str">
        <f t="shared" si="41"/>
        <v>–</v>
      </c>
      <c r="BR29" s="36">
        <f t="shared" si="21"/>
        <v>32.425068119891002</v>
      </c>
      <c r="BS29" s="37">
        <f t="shared" si="22"/>
        <v>11.200000000000001</v>
      </c>
      <c r="BT29" s="38">
        <f t="shared" si="42"/>
        <v>28.510229386619304</v>
      </c>
      <c r="BU29" s="32">
        <f t="shared" si="23"/>
        <v>0.535412613473634</v>
      </c>
      <c r="BV29" s="39">
        <f t="shared" si="43"/>
        <v>2.6459682002987237</v>
      </c>
      <c r="BW29" s="32">
        <f t="shared" si="24"/>
        <v>11.2</v>
      </c>
      <c r="BX29" s="35">
        <f t="shared" si="44"/>
        <v>27.184466019417474</v>
      </c>
    </row>
    <row r="30" spans="1:76" ht="16.5" customHeight="1" x14ac:dyDescent="0.2">
      <c r="A30" s="10" t="s">
        <v>30</v>
      </c>
      <c r="B30" s="19">
        <v>2</v>
      </c>
      <c r="C30" s="4">
        <f>IF(AND((B30&gt;0),(B$4&gt;0)),(B30/B$4*100),"")</f>
        <v>4.8543689320388346</v>
      </c>
      <c r="D30" s="19">
        <v>2.4</v>
      </c>
      <c r="E30" s="4">
        <f>IF(AND((D30&gt;0),(D$4&gt;0)),(D30/D$4*100),"")</f>
        <v>6.5395095367847409</v>
      </c>
      <c r="F30" s="19">
        <v>2.2000000000000002</v>
      </c>
      <c r="G30" s="4">
        <f>IF(AND((F30&gt;0),(F$4&gt;0)),(F30/F$4*100),"")</f>
        <v>5.2884615384615383</v>
      </c>
      <c r="H30" s="19">
        <v>2</v>
      </c>
      <c r="I30" s="4">
        <f>IF(AND((H30&gt;0),(H$4&gt;0)),(H30/H$4*100),"")</f>
        <v>5.2356020942408366</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 si="267">IF(AND((AD30&gt;0),(AD$4&gt;0)),(AD30/AD$4*100),"")</f>
        <v/>
      </c>
      <c r="AF30" s="19"/>
      <c r="AG30" s="4" t="str">
        <f t="shared" ref="AG30" si="268">IF(AND((AF30&gt;0),(AF$4&gt;0)),(AF30/AF$4*100),"")</f>
        <v/>
      </c>
      <c r="AH30" s="19"/>
      <c r="AI30" s="4" t="str">
        <f t="shared" ref="AI30" si="269">IF(AND((AH30&gt;0),(AH$4&gt;0)),(AH30/AH$4*100),"")</f>
        <v/>
      </c>
      <c r="AJ30" s="19"/>
      <c r="AK30" s="4" t="str">
        <f t="shared" ref="AK30" si="270">IF(AND((AJ30&gt;0),(AJ$4&gt;0)),(AJ30/AJ$4*100),"")</f>
        <v/>
      </c>
      <c r="AL30" s="19"/>
      <c r="AM30" s="4" t="str">
        <f t="shared" ref="AM30" si="271">IF(AND((AL30&gt;0),(AL$4&gt;0)),(AL30/AL$4*100),"")</f>
        <v/>
      </c>
      <c r="AN30" s="19"/>
      <c r="AO30" s="4" t="str">
        <f t="shared" ref="AO30" si="272">IF(AND((AN30&gt;0),(AN$4&gt;0)),(AN30/AN$4*100),"")</f>
        <v/>
      </c>
      <c r="AP30" s="19"/>
      <c r="AQ30" s="4" t="str">
        <f t="shared" ref="AQ30" si="273">IF(AND((AP30&gt;0),(AP$4&gt;0)),(AP30/AP$4*100),"")</f>
        <v/>
      </c>
      <c r="AR30" s="19"/>
      <c r="AS30" s="4" t="str">
        <f t="shared" ref="AS30" si="274">IF(AND((AR30&gt;0),(AR$4&gt;0)),(AR30/AR$4*100),"")</f>
        <v/>
      </c>
      <c r="AT30" s="19"/>
      <c r="AU30" s="4" t="str">
        <f t="shared" ref="AU30" si="275">IF(AND((AT30&gt;0),(AT$4&gt;0)),(AT30/AT$4*100),"")</f>
        <v/>
      </c>
      <c r="AV30" s="19"/>
      <c r="AW30" s="4" t="str">
        <f t="shared" ref="AW30" si="276">IF(AND((AV30&gt;0),(AV$4&gt;0)),(AV30/AV$4*100),"")</f>
        <v/>
      </c>
      <c r="AX30" s="19"/>
      <c r="AY30" s="4" t="str">
        <f t="shared" ref="AY30" si="277">IF(AND((AX30&gt;0),(AX$4&gt;0)),(AX30/AX$4*100),"")</f>
        <v/>
      </c>
      <c r="AZ30" s="19"/>
      <c r="BA30" s="4" t="str">
        <f t="shared" ref="BA30" si="278">IF(AND((AZ30&gt;0),(AZ$4&gt;0)),(AZ30/AZ$4*100),"")</f>
        <v/>
      </c>
      <c r="BB30" s="19"/>
      <c r="BC30" s="4" t="str">
        <f t="shared" ref="BC30" si="279">IF(AND((BB30&gt;0),(BB$4&gt;0)),(BB30/BB$4*100),"")</f>
        <v/>
      </c>
      <c r="BD30" s="19"/>
      <c r="BE30" s="4" t="str">
        <f t="shared" ref="BE30" si="280">IF(AND((BD30&gt;0),(BD$4&gt;0)),(BD30/BD$4*100),"")</f>
        <v/>
      </c>
      <c r="BF30" s="19"/>
      <c r="BG30" s="4" t="str">
        <f t="shared" ref="BG30" si="281">IF(AND((BF30&gt;0),(BF$4&gt;0)),(BF30/BF$4*100),"")</f>
        <v/>
      </c>
      <c r="BH30" s="19"/>
      <c r="BI30" s="4" t="str">
        <f t="shared" ref="BI30" si="282">IF(AND((BH30&gt;0),(BH$4&gt;0)),(BH30/BH$4*100),"")</f>
        <v/>
      </c>
      <c r="BK30" s="57" t="s">
        <v>30</v>
      </c>
      <c r="BL30" s="30">
        <f t="shared" si="16"/>
        <v>4</v>
      </c>
      <c r="BM30" s="31">
        <f t="shared" si="17"/>
        <v>2</v>
      </c>
      <c r="BN30" s="32" t="str">
        <f t="shared" si="18"/>
        <v>–</v>
      </c>
      <c r="BO30" s="33">
        <f t="shared" si="19"/>
        <v>2.4</v>
      </c>
      <c r="BP30" s="34">
        <f t="shared" si="20"/>
        <v>4.8543689320388346</v>
      </c>
      <c r="BQ30" s="35" t="str">
        <f t="shared" si="41"/>
        <v>–</v>
      </c>
      <c r="BR30" s="36">
        <f t="shared" si="21"/>
        <v>6.5395095367847409</v>
      </c>
      <c r="BS30" s="37">
        <f t="shared" si="22"/>
        <v>2.1500000000000004</v>
      </c>
      <c r="BT30" s="38">
        <f t="shared" si="42"/>
        <v>5.4794855253814871</v>
      </c>
      <c r="BU30" s="32">
        <f t="shared" si="23"/>
        <v>0.1914854215512676</v>
      </c>
      <c r="BV30" s="39">
        <f t="shared" si="43"/>
        <v>0.73266430502823476</v>
      </c>
      <c r="BW30" s="32">
        <f t="shared" si="24"/>
        <v>2</v>
      </c>
      <c r="BX30" s="35">
        <f t="shared" si="44"/>
        <v>4.8543689320388346</v>
      </c>
    </row>
    <row r="31" spans="1:76" ht="16.5" customHeight="1" x14ac:dyDescent="0.2">
      <c r="A31" s="10" t="s">
        <v>107</v>
      </c>
      <c r="B31" s="68">
        <f>IF(AND((B30&gt;0),(B29&gt;0)),(B30/B29),"")</f>
        <v>0.17857142857142858</v>
      </c>
      <c r="C31" s="4" t="s">
        <v>3</v>
      </c>
      <c r="D31" s="68">
        <f>IF(AND((D30&gt;0),(D29&gt;0)),(D30/D29),"")</f>
        <v>0.20168067226890754</v>
      </c>
      <c r="E31" s="4" t="s">
        <v>3</v>
      </c>
      <c r="F31" s="68">
        <f>IF(AND((F30&gt;0),(F29&gt;0)),(F30/F29),"")</f>
        <v>0.19819819819819823</v>
      </c>
      <c r="G31" s="4" t="s">
        <v>3</v>
      </c>
      <c r="H31" s="68">
        <f>IF(AND((H30&gt;0),(H29&gt;0)),(H30/H29),"")</f>
        <v>0.18867924528301888</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283">IF(AND((AD30&gt;0),(AD29&gt;0)),(AD30/AD29),"")</f>
        <v/>
      </c>
      <c r="AE31" s="4" t="s">
        <v>3</v>
      </c>
      <c r="AF31" s="68" t="str">
        <f t="shared" ref="AF31" si="284">IF(AND((AF30&gt;0),(AF29&gt;0)),(AF30/AF29),"")</f>
        <v/>
      </c>
      <c r="AG31" s="4" t="s">
        <v>3</v>
      </c>
      <c r="AH31" s="68" t="str">
        <f t="shared" ref="AH31" si="285">IF(AND((AH30&gt;0),(AH29&gt;0)),(AH30/AH29),"")</f>
        <v/>
      </c>
      <c r="AI31" s="4" t="s">
        <v>3</v>
      </c>
      <c r="AJ31" s="68" t="str">
        <f t="shared" ref="AJ31" si="286">IF(AND((AJ30&gt;0),(AJ29&gt;0)),(AJ30/AJ29),"")</f>
        <v/>
      </c>
      <c r="AK31" s="4" t="s">
        <v>3</v>
      </c>
      <c r="AL31" s="68" t="str">
        <f t="shared" ref="AL31" si="287">IF(AND((AL30&gt;0),(AL29&gt;0)),(AL30/AL29),"")</f>
        <v/>
      </c>
      <c r="AM31" s="4" t="s">
        <v>3</v>
      </c>
      <c r="AN31" s="68" t="str">
        <f t="shared" ref="AN31" si="288">IF(AND((AN30&gt;0),(AN29&gt;0)),(AN30/AN29),"")</f>
        <v/>
      </c>
      <c r="AO31" s="4" t="s">
        <v>3</v>
      </c>
      <c r="AP31" s="68" t="str">
        <f t="shared" ref="AP31" si="289">IF(AND((AP30&gt;0),(AP29&gt;0)),(AP30/AP29),"")</f>
        <v/>
      </c>
      <c r="AQ31" s="4" t="s">
        <v>3</v>
      </c>
      <c r="AR31" s="68" t="str">
        <f t="shared" ref="AR31" si="290">IF(AND((AR30&gt;0),(AR29&gt;0)),(AR30/AR29),"")</f>
        <v/>
      </c>
      <c r="AS31" s="4" t="s">
        <v>3</v>
      </c>
      <c r="AT31" s="68" t="str">
        <f t="shared" ref="AT31" si="291">IF(AND((AT30&gt;0),(AT29&gt;0)),(AT30/AT29),"")</f>
        <v/>
      </c>
      <c r="AU31" s="4" t="s">
        <v>3</v>
      </c>
      <c r="AV31" s="68" t="str">
        <f t="shared" ref="AV31" si="292">IF(AND((AV30&gt;0),(AV29&gt;0)),(AV30/AV29),"")</f>
        <v/>
      </c>
      <c r="AW31" s="4" t="s">
        <v>3</v>
      </c>
      <c r="AX31" s="68" t="str">
        <f t="shared" ref="AX31" si="293">IF(AND((AX30&gt;0),(AX29&gt;0)),(AX30/AX29),"")</f>
        <v/>
      </c>
      <c r="AY31" s="4" t="s">
        <v>3</v>
      </c>
      <c r="AZ31" s="68" t="str">
        <f t="shared" ref="AZ31" si="294">IF(AND((AZ30&gt;0),(AZ29&gt;0)),(AZ30/AZ29),"")</f>
        <v/>
      </c>
      <c r="BA31" s="4" t="s">
        <v>3</v>
      </c>
      <c r="BB31" s="68" t="str">
        <f t="shared" ref="BB31" si="295">IF(AND((BB30&gt;0),(BB29&gt;0)),(BB30/BB29),"")</f>
        <v/>
      </c>
      <c r="BC31" s="4" t="s">
        <v>3</v>
      </c>
      <c r="BD31" s="68" t="str">
        <f t="shared" ref="BD31" si="296">IF(AND((BD30&gt;0),(BD29&gt;0)),(BD30/BD29),"")</f>
        <v/>
      </c>
      <c r="BE31" s="4" t="s">
        <v>3</v>
      </c>
      <c r="BF31" s="68" t="str">
        <f t="shared" ref="BF31" si="297">IF(AND((BF30&gt;0),(BF29&gt;0)),(BF30/BF29),"")</f>
        <v/>
      </c>
      <c r="BG31" s="4" t="s">
        <v>3</v>
      </c>
      <c r="BH31" s="68" t="str">
        <f t="shared" ref="BH31" si="298">IF(AND((BH30&gt;0),(BH29&gt;0)),(BH30/BH29),"")</f>
        <v/>
      </c>
      <c r="BI31" s="4" t="s">
        <v>3</v>
      </c>
      <c r="BK31" s="57" t="s">
        <v>31</v>
      </c>
      <c r="BL31" s="30">
        <f t="shared" si="16"/>
        <v>4</v>
      </c>
      <c r="BM31" s="40">
        <f t="shared" si="17"/>
        <v>0.17857142857142858</v>
      </c>
      <c r="BN31" s="22" t="str">
        <f t="shared" si="18"/>
        <v>–</v>
      </c>
      <c r="BO31" s="41">
        <f t="shared" si="19"/>
        <v>0.20168067226890754</v>
      </c>
      <c r="BP31" s="24" t="str">
        <f t="shared" si="20"/>
        <v/>
      </c>
      <c r="BQ31" s="6" t="s">
        <v>3</v>
      </c>
      <c r="BR31" s="26" t="str">
        <f t="shared" si="21"/>
        <v/>
      </c>
      <c r="BS31" s="42">
        <f t="shared" si="22"/>
        <v>0.19178238608038828</v>
      </c>
      <c r="BT31" s="28" t="s">
        <v>3</v>
      </c>
      <c r="BU31" s="43">
        <f t="shared" si="23"/>
        <v>1.0381033919488388E-2</v>
      </c>
      <c r="BV31" s="29" t="s">
        <v>3</v>
      </c>
      <c r="BW31" s="43">
        <f t="shared" si="24"/>
        <v>0.17857142857142858</v>
      </c>
      <c r="BX31" s="25" t="s">
        <v>3</v>
      </c>
    </row>
    <row r="32" spans="1:76" ht="16.5" customHeight="1" x14ac:dyDescent="0.2">
      <c r="A32" s="15" t="s">
        <v>106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18</v>
      </c>
      <c r="BL32" s="30"/>
      <c r="BM32" s="21"/>
      <c r="BN32" s="22"/>
      <c r="BO32" s="23"/>
      <c r="BP32" s="24"/>
      <c r="BQ32" s="25"/>
      <c r="BR32" s="26"/>
      <c r="BS32" s="27"/>
      <c r="BT32" s="28"/>
      <c r="BU32" s="22"/>
      <c r="BV32" s="29"/>
      <c r="BW32" s="22"/>
      <c r="BX32" s="25"/>
    </row>
    <row r="33" spans="1:76" ht="16.5" customHeight="1" x14ac:dyDescent="0.2">
      <c r="A33" s="10" t="s">
        <v>29</v>
      </c>
      <c r="B33" s="19">
        <v>14.4</v>
      </c>
      <c r="C33" s="4">
        <f>IF(AND((B33&gt;0),(B$4&gt;0)),(B33/B$4*100),"")</f>
        <v>34.95145631067961</v>
      </c>
      <c r="D33" s="19">
        <v>14.8</v>
      </c>
      <c r="E33" s="4">
        <f>IF(AND((D33&gt;0),(D$4&gt;0)),(D33/D$4*100),"")</f>
        <v>40.326975476839237</v>
      </c>
      <c r="F33" s="19">
        <v>14.9</v>
      </c>
      <c r="G33" s="4">
        <f>IF(AND((F33&gt;0),(F$4&gt;0)),(F33/F$4*100),"")</f>
        <v>35.817307692307693</v>
      </c>
      <c r="H33" s="19">
        <v>14.1</v>
      </c>
      <c r="I33" s="4">
        <f>IF(AND((H33&gt;0),(H$4&gt;0)),(H33/H$4*100),"")</f>
        <v>36.910994764397905</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 si="299">IF(AND((AD33&gt;0),(AD$4&gt;0)),(AD33/AD$4*100),"")</f>
        <v/>
      </c>
      <c r="AF33" s="19"/>
      <c r="AG33" s="4" t="str">
        <f t="shared" ref="AG33" si="300">IF(AND((AF33&gt;0),(AF$4&gt;0)),(AF33/AF$4*100),"")</f>
        <v/>
      </c>
      <c r="AH33" s="19"/>
      <c r="AI33" s="4" t="str">
        <f t="shared" ref="AI33" si="301">IF(AND((AH33&gt;0),(AH$4&gt;0)),(AH33/AH$4*100),"")</f>
        <v/>
      </c>
      <c r="AJ33" s="19"/>
      <c r="AK33" s="4" t="str">
        <f t="shared" ref="AK33" si="302">IF(AND((AJ33&gt;0),(AJ$4&gt;0)),(AJ33/AJ$4*100),"")</f>
        <v/>
      </c>
      <c r="AL33" s="19"/>
      <c r="AM33" s="4" t="str">
        <f t="shared" ref="AM33" si="303">IF(AND((AL33&gt;0),(AL$4&gt;0)),(AL33/AL$4*100),"")</f>
        <v/>
      </c>
      <c r="AN33" s="19"/>
      <c r="AO33" s="4" t="str">
        <f t="shared" ref="AO33" si="304">IF(AND((AN33&gt;0),(AN$4&gt;0)),(AN33/AN$4*100),"")</f>
        <v/>
      </c>
      <c r="AP33" s="19"/>
      <c r="AQ33" s="4" t="str">
        <f t="shared" ref="AQ33" si="305">IF(AND((AP33&gt;0),(AP$4&gt;0)),(AP33/AP$4*100),"")</f>
        <v/>
      </c>
      <c r="AR33" s="19"/>
      <c r="AS33" s="4" t="str">
        <f t="shared" ref="AS33" si="306">IF(AND((AR33&gt;0),(AR$4&gt;0)),(AR33/AR$4*100),"")</f>
        <v/>
      </c>
      <c r="AT33" s="19"/>
      <c r="AU33" s="4" t="str">
        <f t="shared" ref="AU33" si="307">IF(AND((AT33&gt;0),(AT$4&gt;0)),(AT33/AT$4*100),"")</f>
        <v/>
      </c>
      <c r="AV33" s="19"/>
      <c r="AW33" s="4" t="str">
        <f t="shared" ref="AW33" si="308">IF(AND((AV33&gt;0),(AV$4&gt;0)),(AV33/AV$4*100),"")</f>
        <v/>
      </c>
      <c r="AX33" s="19"/>
      <c r="AY33" s="4" t="str">
        <f t="shared" ref="AY33" si="309">IF(AND((AX33&gt;0),(AX$4&gt;0)),(AX33/AX$4*100),"")</f>
        <v/>
      </c>
      <c r="AZ33" s="19"/>
      <c r="BA33" s="4" t="str">
        <f t="shared" ref="BA33" si="310">IF(AND((AZ33&gt;0),(AZ$4&gt;0)),(AZ33/AZ$4*100),"")</f>
        <v/>
      </c>
      <c r="BB33" s="19"/>
      <c r="BC33" s="4" t="str">
        <f t="shared" ref="BC33" si="311">IF(AND((BB33&gt;0),(BB$4&gt;0)),(BB33/BB$4*100),"")</f>
        <v/>
      </c>
      <c r="BD33" s="19"/>
      <c r="BE33" s="4" t="str">
        <f t="shared" ref="BE33" si="312">IF(AND((BD33&gt;0),(BD$4&gt;0)),(BD33/BD$4*100),"")</f>
        <v/>
      </c>
      <c r="BF33" s="19"/>
      <c r="BG33" s="4" t="str">
        <f t="shared" ref="BG33" si="313">IF(AND((BF33&gt;0),(BF$4&gt;0)),(BF33/BF$4*100),"")</f>
        <v/>
      </c>
      <c r="BH33" s="19"/>
      <c r="BI33" s="4" t="str">
        <f t="shared" ref="BI33" si="314">IF(AND((BH33&gt;0),(BH$4&gt;0)),(BH33/BH$4*100),"")</f>
        <v/>
      </c>
      <c r="BK33" s="57" t="s">
        <v>29</v>
      </c>
      <c r="BL33" s="30">
        <f t="shared" si="16"/>
        <v>4</v>
      </c>
      <c r="BM33" s="31">
        <f t="shared" si="17"/>
        <v>14.1</v>
      </c>
      <c r="BN33" s="32" t="str">
        <f t="shared" si="18"/>
        <v>–</v>
      </c>
      <c r="BO33" s="33">
        <f t="shared" si="19"/>
        <v>14.9</v>
      </c>
      <c r="BP33" s="34">
        <f t="shared" si="20"/>
        <v>34.95145631067961</v>
      </c>
      <c r="BQ33" s="35" t="str">
        <f t="shared" si="41"/>
        <v>–</v>
      </c>
      <c r="BR33" s="36">
        <f t="shared" si="21"/>
        <v>40.326975476839237</v>
      </c>
      <c r="BS33" s="37">
        <f t="shared" si="22"/>
        <v>14.55</v>
      </c>
      <c r="BT33" s="38">
        <f t="shared" si="42"/>
        <v>37.001683561056112</v>
      </c>
      <c r="BU33" s="32">
        <f t="shared" si="23"/>
        <v>0.3696845502136476</v>
      </c>
      <c r="BV33" s="39">
        <f t="shared" si="43"/>
        <v>2.357397488734267</v>
      </c>
      <c r="BW33" s="32">
        <f t="shared" si="24"/>
        <v>14.4</v>
      </c>
      <c r="BX33" s="35">
        <f t="shared" si="44"/>
        <v>34.95145631067961</v>
      </c>
    </row>
    <row r="34" spans="1:76" ht="16.5" customHeight="1" x14ac:dyDescent="0.2">
      <c r="A34" s="10" t="s">
        <v>30</v>
      </c>
      <c r="B34" s="19"/>
      <c r="C34" s="4" t="str">
        <f>IF(AND((B34&gt;0),(B$4&gt;0)),(B34/B$4*100),"")</f>
        <v/>
      </c>
      <c r="D34" s="19">
        <v>3</v>
      </c>
      <c r="E34" s="4">
        <f>IF(AND((D34&gt;0),(D$4&gt;0)),(D34/D$4*100),"")</f>
        <v>8.1743869209809272</v>
      </c>
      <c r="F34" s="19">
        <v>2.8</v>
      </c>
      <c r="G34" s="4">
        <f>IF(AND((F34&gt;0),(F$4&gt;0)),(F34/F$4*100),"")</f>
        <v>6.7307692307692308</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 si="315">IF(AND((AD34&gt;0),(AD$4&gt;0)),(AD34/AD$4*100),"")</f>
        <v/>
      </c>
      <c r="AF34" s="19"/>
      <c r="AG34" s="4" t="str">
        <f t="shared" ref="AG34" si="316">IF(AND((AF34&gt;0),(AF$4&gt;0)),(AF34/AF$4*100),"")</f>
        <v/>
      </c>
      <c r="AH34" s="19"/>
      <c r="AI34" s="4" t="str">
        <f t="shared" ref="AI34" si="317">IF(AND((AH34&gt;0),(AH$4&gt;0)),(AH34/AH$4*100),"")</f>
        <v/>
      </c>
      <c r="AJ34" s="19"/>
      <c r="AK34" s="4" t="str">
        <f t="shared" ref="AK34" si="318">IF(AND((AJ34&gt;0),(AJ$4&gt;0)),(AJ34/AJ$4*100),"")</f>
        <v/>
      </c>
      <c r="AL34" s="19"/>
      <c r="AM34" s="4" t="str">
        <f t="shared" ref="AM34" si="319">IF(AND((AL34&gt;0),(AL$4&gt;0)),(AL34/AL$4*100),"")</f>
        <v/>
      </c>
      <c r="AN34" s="19"/>
      <c r="AO34" s="4" t="str">
        <f t="shared" ref="AO34" si="320">IF(AND((AN34&gt;0),(AN$4&gt;0)),(AN34/AN$4*100),"")</f>
        <v/>
      </c>
      <c r="AP34" s="19"/>
      <c r="AQ34" s="4" t="str">
        <f t="shared" ref="AQ34" si="321">IF(AND((AP34&gt;0),(AP$4&gt;0)),(AP34/AP$4*100),"")</f>
        <v/>
      </c>
      <c r="AR34" s="19"/>
      <c r="AS34" s="4" t="str">
        <f t="shared" ref="AS34" si="322">IF(AND((AR34&gt;0),(AR$4&gt;0)),(AR34/AR$4*100),"")</f>
        <v/>
      </c>
      <c r="AT34" s="19"/>
      <c r="AU34" s="4" t="str">
        <f t="shared" ref="AU34" si="323">IF(AND((AT34&gt;0),(AT$4&gt;0)),(AT34/AT$4*100),"")</f>
        <v/>
      </c>
      <c r="AV34" s="19"/>
      <c r="AW34" s="4" t="str">
        <f t="shared" ref="AW34" si="324">IF(AND((AV34&gt;0),(AV$4&gt;0)),(AV34/AV$4*100),"")</f>
        <v/>
      </c>
      <c r="AX34" s="19"/>
      <c r="AY34" s="4" t="str">
        <f t="shared" ref="AY34" si="325">IF(AND((AX34&gt;0),(AX$4&gt;0)),(AX34/AX$4*100),"")</f>
        <v/>
      </c>
      <c r="AZ34" s="19"/>
      <c r="BA34" s="4" t="str">
        <f t="shared" ref="BA34" si="326">IF(AND((AZ34&gt;0),(AZ$4&gt;0)),(AZ34/AZ$4*100),"")</f>
        <v/>
      </c>
      <c r="BB34" s="19"/>
      <c r="BC34" s="4" t="str">
        <f t="shared" ref="BC34" si="327">IF(AND((BB34&gt;0),(BB$4&gt;0)),(BB34/BB$4*100),"")</f>
        <v/>
      </c>
      <c r="BD34" s="19"/>
      <c r="BE34" s="4" t="str">
        <f t="shared" ref="BE34" si="328">IF(AND((BD34&gt;0),(BD$4&gt;0)),(BD34/BD$4*100),"")</f>
        <v/>
      </c>
      <c r="BF34" s="19"/>
      <c r="BG34" s="4" t="str">
        <f t="shared" ref="BG34" si="329">IF(AND((BF34&gt;0),(BF$4&gt;0)),(BF34/BF$4*100),"")</f>
        <v/>
      </c>
      <c r="BH34" s="19"/>
      <c r="BI34" s="4" t="str">
        <f t="shared" ref="BI34" si="330">IF(AND((BH34&gt;0),(BH$4&gt;0)),(BH34/BH$4*100),"")</f>
        <v/>
      </c>
      <c r="BK34" s="57" t="s">
        <v>30</v>
      </c>
      <c r="BL34" s="30">
        <f t="shared" si="16"/>
        <v>2</v>
      </c>
      <c r="BM34" s="31">
        <f t="shared" si="17"/>
        <v>2.8</v>
      </c>
      <c r="BN34" s="32" t="str">
        <f t="shared" si="18"/>
        <v>–</v>
      </c>
      <c r="BO34" s="33">
        <f t="shared" si="19"/>
        <v>3</v>
      </c>
      <c r="BP34" s="34">
        <f t="shared" si="20"/>
        <v>6.7307692307692308</v>
      </c>
      <c r="BQ34" s="35" t="str">
        <f t="shared" si="41"/>
        <v>–</v>
      </c>
      <c r="BR34" s="36">
        <f t="shared" si="21"/>
        <v>8.1743869209809272</v>
      </c>
      <c r="BS34" s="37">
        <f t="shared" si="22"/>
        <v>2.9</v>
      </c>
      <c r="BT34" s="38">
        <f t="shared" si="42"/>
        <v>7.4525780758750795</v>
      </c>
      <c r="BU34" s="32">
        <f t="shared" si="23"/>
        <v>0.14142135623730964</v>
      </c>
      <c r="BV34" s="39">
        <f t="shared" si="43"/>
        <v>1.0207918581895512</v>
      </c>
      <c r="BW34" s="32" t="str">
        <f t="shared" si="24"/>
        <v>?</v>
      </c>
      <c r="BX34" s="35" t="str">
        <f t="shared" si="44"/>
        <v>?</v>
      </c>
    </row>
    <row r="35" spans="1:76" ht="16.5" customHeight="1" thickBot="1" x14ac:dyDescent="0.25">
      <c r="A35" s="10" t="s">
        <v>107</v>
      </c>
      <c r="B35" s="68" t="str">
        <f>IF(AND((B34&gt;0),(B33&gt;0)),(B34/B33),"")</f>
        <v/>
      </c>
      <c r="C35" s="4" t="s">
        <v>3</v>
      </c>
      <c r="D35" s="68">
        <f>IF(AND((D34&gt;0),(D33&gt;0)),(D34/D33),"")</f>
        <v>0.20270270270270269</v>
      </c>
      <c r="E35" s="4" t="s">
        <v>3</v>
      </c>
      <c r="F35" s="68">
        <f>IF(AND((F34&gt;0),(F33&gt;0)),(F34/F33),"")</f>
        <v>0.1879194630872483</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331">IF(AND((AD34&gt;0),(AD33&gt;0)),(AD34/AD33),"")</f>
        <v/>
      </c>
      <c r="AE35" s="4" t="s">
        <v>3</v>
      </c>
      <c r="AF35" s="68" t="str">
        <f t="shared" ref="AF35" si="332">IF(AND((AF34&gt;0),(AF33&gt;0)),(AF34/AF33),"")</f>
        <v/>
      </c>
      <c r="AG35" s="4" t="s">
        <v>3</v>
      </c>
      <c r="AH35" s="68" t="str">
        <f t="shared" ref="AH35" si="333">IF(AND((AH34&gt;0),(AH33&gt;0)),(AH34/AH33),"")</f>
        <v/>
      </c>
      <c r="AI35" s="4" t="s">
        <v>3</v>
      </c>
      <c r="AJ35" s="68" t="str">
        <f t="shared" ref="AJ35" si="334">IF(AND((AJ34&gt;0),(AJ33&gt;0)),(AJ34/AJ33),"")</f>
        <v/>
      </c>
      <c r="AK35" s="4" t="s">
        <v>3</v>
      </c>
      <c r="AL35" s="68" t="str">
        <f t="shared" ref="AL35" si="335">IF(AND((AL34&gt;0),(AL33&gt;0)),(AL34/AL33),"")</f>
        <v/>
      </c>
      <c r="AM35" s="4" t="s">
        <v>3</v>
      </c>
      <c r="AN35" s="68" t="str">
        <f t="shared" ref="AN35" si="336">IF(AND((AN34&gt;0),(AN33&gt;0)),(AN34/AN33),"")</f>
        <v/>
      </c>
      <c r="AO35" s="4" t="s">
        <v>3</v>
      </c>
      <c r="AP35" s="68" t="str">
        <f t="shared" ref="AP35" si="337">IF(AND((AP34&gt;0),(AP33&gt;0)),(AP34/AP33),"")</f>
        <v/>
      </c>
      <c r="AQ35" s="4" t="s">
        <v>3</v>
      </c>
      <c r="AR35" s="68" t="str">
        <f t="shared" ref="AR35" si="338">IF(AND((AR34&gt;0),(AR33&gt;0)),(AR34/AR33),"")</f>
        <v/>
      </c>
      <c r="AS35" s="4" t="s">
        <v>3</v>
      </c>
      <c r="AT35" s="68" t="str">
        <f t="shared" ref="AT35" si="339">IF(AND((AT34&gt;0),(AT33&gt;0)),(AT34/AT33),"")</f>
        <v/>
      </c>
      <c r="AU35" s="4" t="s">
        <v>3</v>
      </c>
      <c r="AV35" s="68" t="str">
        <f t="shared" ref="AV35" si="340">IF(AND((AV34&gt;0),(AV33&gt;0)),(AV34/AV33),"")</f>
        <v/>
      </c>
      <c r="AW35" s="4" t="s">
        <v>3</v>
      </c>
      <c r="AX35" s="68" t="str">
        <f t="shared" ref="AX35" si="341">IF(AND((AX34&gt;0),(AX33&gt;0)),(AX34/AX33),"")</f>
        <v/>
      </c>
      <c r="AY35" s="4" t="s">
        <v>3</v>
      </c>
      <c r="AZ35" s="68" t="str">
        <f t="shared" ref="AZ35" si="342">IF(AND((AZ34&gt;0),(AZ33&gt;0)),(AZ34/AZ33),"")</f>
        <v/>
      </c>
      <c r="BA35" s="4" t="s">
        <v>3</v>
      </c>
      <c r="BB35" s="68" t="str">
        <f t="shared" ref="BB35" si="343">IF(AND((BB34&gt;0),(BB33&gt;0)),(BB34/BB33),"")</f>
        <v/>
      </c>
      <c r="BC35" s="4" t="s">
        <v>3</v>
      </c>
      <c r="BD35" s="68" t="str">
        <f t="shared" ref="BD35" si="344">IF(AND((BD34&gt;0),(BD33&gt;0)),(BD34/BD33),"")</f>
        <v/>
      </c>
      <c r="BE35" s="4" t="s">
        <v>3</v>
      </c>
      <c r="BF35" s="68" t="str">
        <f t="shared" ref="BF35" si="345">IF(AND((BF34&gt;0),(BF33&gt;0)),(BF34/BF33),"")</f>
        <v/>
      </c>
      <c r="BG35" s="4" t="s">
        <v>3</v>
      </c>
      <c r="BH35" s="68" t="str">
        <f t="shared" ref="BH35" si="346">IF(AND((BH34&gt;0),(BH33&gt;0)),(BH34/BH33),"")</f>
        <v/>
      </c>
      <c r="BI35" s="4" t="s">
        <v>3</v>
      </c>
      <c r="BK35" s="58" t="s">
        <v>31</v>
      </c>
      <c r="BL35" s="44">
        <f t="shared" si="16"/>
        <v>2</v>
      </c>
      <c r="BM35" s="45">
        <f t="shared" si="17"/>
        <v>0.1879194630872483</v>
      </c>
      <c r="BN35" s="46" t="str">
        <f t="shared" si="18"/>
        <v>–</v>
      </c>
      <c r="BO35" s="47">
        <f t="shared" si="19"/>
        <v>0.20270270270270269</v>
      </c>
      <c r="BP35" s="48" t="str">
        <f t="shared" si="20"/>
        <v/>
      </c>
      <c r="BQ35" s="49" t="s">
        <v>3</v>
      </c>
      <c r="BR35" s="50" t="str">
        <f t="shared" si="21"/>
        <v/>
      </c>
      <c r="BS35" s="51">
        <f t="shared" si="22"/>
        <v>0.19531108289497551</v>
      </c>
      <c r="BT35" s="52" t="s">
        <v>3</v>
      </c>
      <c r="BU35" s="53">
        <f t="shared" si="23"/>
        <v>1.0453328979993405E-2</v>
      </c>
      <c r="BV35" s="54" t="s">
        <v>3</v>
      </c>
      <c r="BW35" s="46" t="str">
        <f t="shared" si="24"/>
        <v>?</v>
      </c>
      <c r="BX35" s="49" t="s">
        <v>3</v>
      </c>
    </row>
    <row r="36" spans="1:76"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c r="BW36" s="98"/>
      <c r="BX36"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G15" sqref="G1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4">
        <v>1</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row>
    <row r="3" spans="1:74" ht="16.5" customHeight="1" x14ac:dyDescent="0.2">
      <c r="A3" s="10" t="s">
        <v>4</v>
      </c>
      <c r="B3" s="11">
        <v>181</v>
      </c>
      <c r="C3" s="1">
        <f>IF(AND((B3&gt;0),(B$4&gt;0)),(B3/B$4*100),"")</f>
        <v>490.51490514905146</v>
      </c>
      <c r="D3" s="11">
        <v>179</v>
      </c>
      <c r="E3" s="1">
        <f>IF(AND((D3&gt;0),(D$4&gt;0)),(D3/D$4*100),"")</f>
        <v>515.85014409221901</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179</v>
      </c>
      <c r="BN3" s="22" t="str">
        <f>IF(COUNT(BM3)&gt;0,"–","?")</f>
        <v>–</v>
      </c>
      <c r="BO3" s="23">
        <f>IF(SUM(B3,D3,F3,H3,J3,L3,N3,P3,R3,T3,V3,X3,Z3,AB3,AD3,AF3,AH3,AJ3,AL3,AN3,AP3,AR3,AT3,AV3,AX3,AZ3,BB3,BD3,BF3,BH3)&gt;0,MAX(B3,D3,F3,H3,J3,L3,N3,P3,R3,T3,V3,X3,Z3,AB3,AD3,AF3,AH3,AJ3,AL3,AN3,AP3,AR3,AT3,AV3,AX3,AZ3,BB3,BD3,BF3,BH3),"")</f>
        <v>181</v>
      </c>
      <c r="BP3" s="24">
        <f>IF(SUM(C3,E3,G3,I3,K3,M3,O3,Q3,S3,U3,W3,Y3,AA3,AC3,AE3,AG3,AI3,AK3,AM3,AO3,AQ3,AS3,AU3,AW3,AY3,BA3,BC3,BE3,BG3,BI3)&gt;0,MIN(C3,E3,G3,I3,K3,M3,O3,Q3,S3,U3,W3,Y3,AA3,AC3,AE3,AG3,AI3,AK3,AM3,AO3,AQ3,AS3,AU3,AW3,AY3,BA3,BC3,BE3,BG3,BI3),"")</f>
        <v>490.51490514905146</v>
      </c>
      <c r="BQ3" s="25" t="str">
        <f>IF(COUNT(BP3)&gt;0,"–","?")</f>
        <v>–</v>
      </c>
      <c r="BR3" s="26">
        <f>IF(SUM(C3,E3,G3,I3,K3,M3,O3,Q3,S3,U3,W3,Y3,AA3,AC3,AE3,AG3,AI3,AK3,AM3,AO3,AQ3,AS3,AU3,AW3,AY3,BA3,BC3,BE3,BG3,BI3)&gt;0,MAX(C3,E3,G3,I3,K3,M3,O3,Q3,S3,U3,W3,Y3,AA3,AC3,AE3,AG3,AI3,AK3,AM3,AO3,AQ3,AS3,AU3,AW3,AY3,BA3,BC3,BE3,BG3,BI3),"")</f>
        <v>515.85014409221901</v>
      </c>
      <c r="BS3" s="27">
        <f>IF(SUM(B3,D3,F3,H3,J3,L3,N3,P3,R3,T3,V3,X3,Z3,AB3,AD3,AF3,AH3,AJ3,AL3,AN3,AP3,AR3,AT3,AV3,AX3,AZ3,BB3,BD3,BF3,BH3)&gt;0,AVERAGE(B3,D3,F3,H3,J3,L3,N3,P3,R3,T3,V3,X3,Z3,AB3,AD3,AF3,AH3,AJ3,AL3,AN3,AP3,AR3,AT3,AV3,AX3,AZ3,BB3,BD3,BF3,BH3),"?")</f>
        <v>180</v>
      </c>
      <c r="BT3" s="28">
        <f>IF(SUM(C3,E3,G3,I3,K3,M3,O3,Q3,S3,U3,W3,Y3,AA3,AC3,AE3,AG3,AI3,AK3,AM3,AO3,AQ3,AS3,AU3,AW3,AY3,BA3,BC3,BE3,BG3,BI3)&gt;0,AVERAGE(C3,E3,G3,I3,K3,M3,O3,Q3,S3,U3,W3,Y3,AA3,AC3,AE3,AG3,AI3,AK3,AM3,AO3,AQ3,AS3,AU3,AW3,AY3,BA3,BC3,BE3,BG3,BI3),"?")</f>
        <v>503.18252462063526</v>
      </c>
      <c r="BU3" s="22">
        <f>IF(COUNT(B3,D3,F3,H3,J3,L3,N3,P3,R3,T3,V3,X3,Z3,AB3,AD3,AF3,AH3,AJ3,AL3,AN3,AP3,AR3,AT3,AV3,AX3,AZ3,BB3,BD3,BF3,BH3)&gt;1,STDEV(B3,D3,F3,H3,J3,L3,N3,P3,R3,T3,V3,X3,Z3,AB3,AD3,AF3,AH3,AJ3,AL3,AN3,AP3,AR3,AT3,AV3,AX3,AZ3,BB3,BD3,BF3,BH3),"?")</f>
        <v>1.4142135623730951</v>
      </c>
      <c r="BV3" s="29">
        <f>IF(COUNT(C3,E3,G3,I3,K3,M3,O3,Q3,S3,U3,W3,Y3,AA3,AC3,AE3,AG3,AI3,AK3,AM3,AO3,AQ3,AS3,AU3,AW3,AY3,BA3,BC3,BE3,BG3,BI3)&gt;1,STDEV(C3,E3,G3,I3,K3,M3,O3,Q3,S3,U3,W3,Y3,AA3,AC3,AE3,AG3,AI3,AK3,AM3,AO3,AQ3,AS3,AU3,AW3,AY3,BA3,BC3,BE3,BG3,BI3),"?")</f>
        <v>17.914719259695278</v>
      </c>
    </row>
    <row r="4" spans="1:74" ht="16.5" customHeight="1" x14ac:dyDescent="0.2">
      <c r="A4" s="13" t="s">
        <v>28</v>
      </c>
      <c r="B4" s="14">
        <v>36.9</v>
      </c>
      <c r="C4" s="2" t="s">
        <v>3</v>
      </c>
      <c r="D4" s="14">
        <v>34.700000000000003</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5" si="16">COUNT(B4,D4,F4,H4,J4,L4,N4,P4,R4,T4,V4,X4,Z4,AB4,AD4,AF4,AH4,AJ4,AL4,AN4,AP4,AR4,AT4,AV4,AX4,AZ4,BB4,BD4,BF4,BH4)</f>
        <v>2</v>
      </c>
      <c r="BM4" s="31">
        <f t="shared" ref="BM4:BM35" si="17">IF(SUM(B4,D4,F4,H4,J4,L4,N4,P4,R4,T4,V4,X4,Z4,AB4,AD4,AF4,AH4,AJ4,AL4,AN4,AP4,AR4,AT4,AV4,AX4,AZ4,BB4,BD4,BF4,BH4)&gt;0,MIN(B4,D4,F4,H4,J4,L4,N4,P4,R4,T4,V4,X4,Z4,AB4,AD4,AF4,AH4,AJ4,AL4,AN4,AP4,AR4,AT4,AV4,AX4,AZ4,BB4,BD4,BF4,BH4),"")</f>
        <v>34.700000000000003</v>
      </c>
      <c r="BN4" s="32" t="str">
        <f t="shared" ref="BN4:BN35" si="18">IF(COUNT(BM4)&gt;0,"–","?")</f>
        <v>–</v>
      </c>
      <c r="BO4" s="33">
        <f t="shared" ref="BO4:BO35" si="19">IF(SUM(B4,D4,F4,H4,J4,L4,N4,P4,R4,T4,V4,X4,Z4,AB4,AD4,AF4,AH4,AJ4,AL4,AN4,AP4,AR4,AT4,AV4,AX4,AZ4,BB4,BD4,BF4,BH4)&gt;0,MAX(B4,D4,F4,H4,J4,L4,N4,P4,R4,T4,V4,X4,Z4,AB4,AD4,AF4,AH4,AJ4,AL4,AN4,AP4,AR4,AT4,AV4,AX4,AZ4,BB4,BD4,BF4,BH4),"")</f>
        <v>36.9</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35.799999999999997</v>
      </c>
      <c r="BT4" s="38" t="s">
        <v>3</v>
      </c>
      <c r="BU4" s="32">
        <f t="shared" ref="BU4:BV35" si="23">IF(COUNT(B4,D4,F4,H4,J4,L4,N4,P4,R4,T4,V4,X4,Z4,AB4,AD4,AF4,AH4,AJ4,AL4,AN4,AP4,AR4,AT4,AV4,AX4,AZ4,BB4,BD4,BF4,BH4)&gt;1,STDEV(B4,D4,F4,H4,J4,L4,N4,P4,R4,T4,V4,X4,Z4,AB4,AD4,AF4,AH4,AJ4,AL4,AN4,AP4,AR4,AT4,AV4,AX4,AZ4,BB4,BD4,BF4,BH4),"?")</f>
        <v>1.5556349186104015</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9.5</v>
      </c>
      <c r="C6" s="4">
        <f>IF(AND((B6&gt;0),(B$4&gt;0)),(B6/B$4*100),"")</f>
        <v>25.745257452574528</v>
      </c>
      <c r="D6" s="18">
        <v>8.8000000000000007</v>
      </c>
      <c r="E6" s="4">
        <f>IF(AND((D6&gt;0),(D$4&gt;0)),(D6/D$4*100),"")</f>
        <v>25.360230547550433</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2</v>
      </c>
      <c r="BM6" s="31">
        <f t="shared" si="17"/>
        <v>8.8000000000000007</v>
      </c>
      <c r="BN6" s="32" t="str">
        <f t="shared" si="18"/>
        <v>–</v>
      </c>
      <c r="BO6" s="33">
        <f t="shared" si="19"/>
        <v>9.5</v>
      </c>
      <c r="BP6" s="34">
        <f t="shared" si="20"/>
        <v>25.360230547550433</v>
      </c>
      <c r="BQ6" s="35" t="str">
        <f t="shared" ref="BQ6:BQ34" si="40">IF(COUNT(BP6)&gt;0,"–","?")</f>
        <v>–</v>
      </c>
      <c r="BR6" s="36">
        <f t="shared" si="21"/>
        <v>25.745257452574528</v>
      </c>
      <c r="BS6" s="37">
        <f t="shared" si="22"/>
        <v>9.15</v>
      </c>
      <c r="BT6" s="38">
        <f t="shared" si="22"/>
        <v>25.552744000062482</v>
      </c>
      <c r="BU6" s="32">
        <f t="shared" si="23"/>
        <v>0.49497474683058273</v>
      </c>
      <c r="BV6" s="39">
        <f t="shared" si="23"/>
        <v>0.27225513548180613</v>
      </c>
    </row>
    <row r="7" spans="1:74" ht="16.5" customHeight="1" x14ac:dyDescent="0.2">
      <c r="A7" s="10" t="s">
        <v>21</v>
      </c>
      <c r="B7" s="19">
        <v>5.5</v>
      </c>
      <c r="C7" s="4">
        <f>IF(AND((B7&gt;0),(B$4&gt;0)),(B7/B$4*100),"")</f>
        <v>14.905149051490515</v>
      </c>
      <c r="D7" s="19">
        <v>6.1</v>
      </c>
      <c r="E7" s="4">
        <f>IF(AND((D7&gt;0),(D$4&gt;0)),(D7/D$4*100),"")</f>
        <v>17.579250720461093</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2</v>
      </c>
      <c r="BM7" s="31">
        <f t="shared" si="17"/>
        <v>5.5</v>
      </c>
      <c r="BN7" s="32" t="str">
        <f t="shared" si="18"/>
        <v>–</v>
      </c>
      <c r="BO7" s="33">
        <f t="shared" si="19"/>
        <v>6.1</v>
      </c>
      <c r="BP7" s="34">
        <f t="shared" si="20"/>
        <v>14.905149051490515</v>
      </c>
      <c r="BQ7" s="35" t="str">
        <f t="shared" si="40"/>
        <v>–</v>
      </c>
      <c r="BR7" s="36">
        <f t="shared" si="21"/>
        <v>17.579250720461093</v>
      </c>
      <c r="BS7" s="37">
        <f t="shared" si="22"/>
        <v>5.8</v>
      </c>
      <c r="BT7" s="38">
        <f t="shared" si="22"/>
        <v>16.242199885975804</v>
      </c>
      <c r="BU7" s="32">
        <f t="shared" si="23"/>
        <v>0.42426406871192829</v>
      </c>
      <c r="BV7" s="39">
        <f t="shared" si="23"/>
        <v>1.8908754237113605</v>
      </c>
    </row>
    <row r="8" spans="1:74" ht="16.5" customHeight="1" x14ac:dyDescent="0.2">
      <c r="A8" s="10" t="s">
        <v>22</v>
      </c>
      <c r="B8" s="19">
        <v>13.9</v>
      </c>
      <c r="C8" s="4">
        <f>IF(AND((B8&gt;0),(B$4&gt;0)),(B8/B$4*100),"")</f>
        <v>37.669376693766942</v>
      </c>
      <c r="D8" s="19">
        <v>13.5</v>
      </c>
      <c r="E8" s="4">
        <f>IF(AND((D8&gt;0),(D$4&gt;0)),(D8/D$4*100),"")</f>
        <v>38.904899135446684</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2</v>
      </c>
      <c r="BM8" s="31">
        <f t="shared" si="17"/>
        <v>13.5</v>
      </c>
      <c r="BN8" s="32" t="str">
        <f t="shared" si="18"/>
        <v>–</v>
      </c>
      <c r="BO8" s="33">
        <f t="shared" si="19"/>
        <v>13.9</v>
      </c>
      <c r="BP8" s="34">
        <f t="shared" si="20"/>
        <v>37.669376693766942</v>
      </c>
      <c r="BQ8" s="35" t="str">
        <f t="shared" si="40"/>
        <v>–</v>
      </c>
      <c r="BR8" s="36">
        <f t="shared" si="21"/>
        <v>38.904899135446684</v>
      </c>
      <c r="BS8" s="37">
        <f t="shared" si="22"/>
        <v>13.7</v>
      </c>
      <c r="BT8" s="38">
        <f t="shared" si="22"/>
        <v>38.287137914606816</v>
      </c>
      <c r="BU8" s="32">
        <f t="shared" si="23"/>
        <v>0.28284271247461928</v>
      </c>
      <c r="BV8" s="39">
        <f t="shared" si="23"/>
        <v>0.87364629681990569</v>
      </c>
    </row>
    <row r="9" spans="1:74" ht="16.5" customHeight="1" x14ac:dyDescent="0.2">
      <c r="A9" s="10" t="s">
        <v>24</v>
      </c>
      <c r="B9" s="19">
        <v>5.3</v>
      </c>
      <c r="C9" s="4">
        <f>IF(AND((B9&gt;0),(B$4&gt;0)),(B9/B$4*100),"")</f>
        <v>14.363143631436316</v>
      </c>
      <c r="D9" s="19">
        <v>5.6</v>
      </c>
      <c r="E9" s="4">
        <f>IF(AND((D9&gt;0),(D$4&gt;0)),(D9/D$4*100),"")</f>
        <v>16.138328530259365</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2</v>
      </c>
      <c r="BM9" s="31">
        <f t="shared" si="17"/>
        <v>5.3</v>
      </c>
      <c r="BN9" s="32" t="str">
        <f t="shared" si="18"/>
        <v>–</v>
      </c>
      <c r="BO9" s="33">
        <f t="shared" si="19"/>
        <v>5.6</v>
      </c>
      <c r="BP9" s="34">
        <f t="shared" si="20"/>
        <v>14.363143631436316</v>
      </c>
      <c r="BQ9" s="35" t="str">
        <f t="shared" si="40"/>
        <v>–</v>
      </c>
      <c r="BR9" s="36">
        <f t="shared" si="21"/>
        <v>16.138328530259365</v>
      </c>
      <c r="BS9" s="37">
        <f t="shared" si="22"/>
        <v>5.4499999999999993</v>
      </c>
      <c r="BT9" s="38">
        <f t="shared" si="22"/>
        <v>15.25073608084784</v>
      </c>
      <c r="BU9" s="32">
        <f t="shared" si="23"/>
        <v>0.21213203435596412</v>
      </c>
      <c r="BV9" s="39">
        <f t="shared" si="23"/>
        <v>1.2552452798177334</v>
      </c>
    </row>
    <row r="10" spans="1:74" ht="16.5" customHeight="1" x14ac:dyDescent="0.2">
      <c r="A10" s="10" t="s">
        <v>23</v>
      </c>
      <c r="B10" s="19">
        <v>40.799999999999997</v>
      </c>
      <c r="C10" s="4">
        <f>IF(AND((B10&gt;0),(B$4&gt;0)),(B10/B$4*100),"")</f>
        <v>110.56910569105692</v>
      </c>
      <c r="D10" s="19">
        <v>40.200000000000003</v>
      </c>
      <c r="E10" s="4">
        <f>IF(AND((D10&gt;0),(D$4&gt;0)),(D10/D$4*100),"")</f>
        <v>115.85014409221901</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2</v>
      </c>
      <c r="BM10" s="31">
        <f t="shared" si="17"/>
        <v>40.200000000000003</v>
      </c>
      <c r="BN10" s="32" t="str">
        <f t="shared" si="18"/>
        <v>–</v>
      </c>
      <c r="BO10" s="33">
        <f t="shared" si="19"/>
        <v>40.799999999999997</v>
      </c>
      <c r="BP10" s="34">
        <f t="shared" si="20"/>
        <v>110.56910569105692</v>
      </c>
      <c r="BQ10" s="35" t="str">
        <f t="shared" si="40"/>
        <v>–</v>
      </c>
      <c r="BR10" s="36">
        <f t="shared" si="21"/>
        <v>115.85014409221901</v>
      </c>
      <c r="BS10" s="37">
        <f t="shared" si="22"/>
        <v>40.5</v>
      </c>
      <c r="BT10" s="38">
        <f t="shared" si="22"/>
        <v>113.20962489163796</v>
      </c>
      <c r="BU10" s="32">
        <f t="shared" si="23"/>
        <v>0.42426406871192446</v>
      </c>
      <c r="BV10" s="39">
        <f t="shared" si="23"/>
        <v>3.7342580651682784</v>
      </c>
    </row>
    <row r="11" spans="1:74" ht="16.5" customHeight="1" x14ac:dyDescent="0.2">
      <c r="A11" s="10" t="s">
        <v>44</v>
      </c>
      <c r="B11" s="68">
        <f>IF(AND((B10&gt;0),(B3&gt;0)),(B10/B3),"")</f>
        <v>0.22541436464088396</v>
      </c>
      <c r="C11" s="4" t="s">
        <v>3</v>
      </c>
      <c r="D11" s="68">
        <f>IF(AND((D10&gt;0),(D3&gt;0)),(D10/D3),"")</f>
        <v>0.22458100558659219</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2</v>
      </c>
      <c r="BM11" s="40">
        <f t="shared" si="17"/>
        <v>0.22458100558659219</v>
      </c>
      <c r="BN11" s="22" t="str">
        <f t="shared" si="18"/>
        <v>–</v>
      </c>
      <c r="BO11" s="41">
        <f t="shared" si="19"/>
        <v>0.22541436464088396</v>
      </c>
      <c r="BP11" s="24" t="str">
        <f t="shared" si="20"/>
        <v/>
      </c>
      <c r="BQ11" s="6" t="s">
        <v>3</v>
      </c>
      <c r="BR11" s="26" t="str">
        <f t="shared" si="21"/>
        <v/>
      </c>
      <c r="BS11" s="42">
        <f t="shared" si="22"/>
        <v>0.22499768511373808</v>
      </c>
      <c r="BT11" s="28" t="s">
        <v>3</v>
      </c>
      <c r="BU11" s="43">
        <f t="shared" si="23"/>
        <v>5.8927383845291969E-4</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76</v>
      </c>
      <c r="B13" s="19">
        <v>33.5</v>
      </c>
      <c r="C13" s="4">
        <f t="shared" ref="C13:C18" si="57">IF(AND((B13&gt;0),(B$4&gt;0)),(B13/B$4*100),"")</f>
        <v>90.785907859078591</v>
      </c>
      <c r="D13" s="19">
        <v>35.6</v>
      </c>
      <c r="E13" s="4">
        <f t="shared" ref="E13:E18" si="58">IF(AND((D13&gt;0),(D$4&gt;0)),(D13/D$4*100),"")</f>
        <v>102.59365994236312</v>
      </c>
      <c r="F13" s="19"/>
      <c r="G13" s="4" t="str">
        <f t="shared" ref="G13:G18" si="59">IF(AND((F13&gt;0),(F$4&gt;0)),(F13/F$4*100),"")</f>
        <v/>
      </c>
      <c r="H13" s="19"/>
      <c r="I13" s="4" t="str">
        <f t="shared" ref="I13:I18" si="60">IF(AND((H13&gt;0),(H$4&gt;0)),(H13/H$4*100),"")</f>
        <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35</v>
      </c>
      <c r="BL13" s="30">
        <f t="shared" si="16"/>
        <v>2</v>
      </c>
      <c r="BM13" s="31">
        <f t="shared" si="17"/>
        <v>33.5</v>
      </c>
      <c r="BN13" s="32" t="str">
        <f t="shared" si="18"/>
        <v>–</v>
      </c>
      <c r="BO13" s="33">
        <f t="shared" si="19"/>
        <v>35.6</v>
      </c>
      <c r="BP13" s="34">
        <f t="shared" si="20"/>
        <v>90.785907859078591</v>
      </c>
      <c r="BQ13" s="35" t="str">
        <f t="shared" si="40"/>
        <v>–</v>
      </c>
      <c r="BR13" s="36">
        <f t="shared" si="21"/>
        <v>102.59365994236312</v>
      </c>
      <c r="BS13" s="37">
        <f t="shared" si="22"/>
        <v>34.549999999999997</v>
      </c>
      <c r="BT13" s="38">
        <f t="shared" si="22"/>
        <v>96.689783900720855</v>
      </c>
      <c r="BU13" s="32">
        <f t="shared" si="23"/>
        <v>1.4849242404917506</v>
      </c>
      <c r="BV13" s="39">
        <f t="shared" si="23"/>
        <v>8.3493415686600727</v>
      </c>
    </row>
    <row r="14" spans="1:74" ht="16.5" customHeight="1" x14ac:dyDescent="0.2">
      <c r="A14" s="10" t="s">
        <v>80</v>
      </c>
      <c r="B14" s="19">
        <v>12.1</v>
      </c>
      <c r="C14" s="4">
        <f t="shared" si="57"/>
        <v>32.791327913279133</v>
      </c>
      <c r="D14" s="19">
        <v>18.100000000000001</v>
      </c>
      <c r="E14" s="4">
        <f t="shared" si="58"/>
        <v>52.161383285302598</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37</v>
      </c>
      <c r="BL14" s="30">
        <f t="shared" si="16"/>
        <v>2</v>
      </c>
      <c r="BM14" s="31">
        <f t="shared" si="17"/>
        <v>12.1</v>
      </c>
      <c r="BN14" s="32" t="str">
        <f t="shared" si="18"/>
        <v>–</v>
      </c>
      <c r="BO14" s="33">
        <f t="shared" si="19"/>
        <v>18.100000000000001</v>
      </c>
      <c r="BP14" s="34">
        <f t="shared" si="20"/>
        <v>32.791327913279133</v>
      </c>
      <c r="BQ14" s="35" t="str">
        <f t="shared" si="40"/>
        <v>–</v>
      </c>
      <c r="BR14" s="36">
        <f t="shared" si="21"/>
        <v>52.161383285302598</v>
      </c>
      <c r="BS14" s="37">
        <f t="shared" si="22"/>
        <v>15.100000000000001</v>
      </c>
      <c r="BT14" s="38">
        <f t="shared" si="22"/>
        <v>42.476355599290869</v>
      </c>
      <c r="BU14" s="32">
        <f t="shared" si="23"/>
        <v>4.2426406871192848</v>
      </c>
      <c r="BV14" s="39">
        <f t="shared" si="23"/>
        <v>13.696697505516688</v>
      </c>
    </row>
    <row r="15" spans="1:74" ht="16.5" customHeight="1" x14ac:dyDescent="0.2">
      <c r="A15" s="10" t="s">
        <v>77</v>
      </c>
      <c r="B15" s="19">
        <v>29.3</v>
      </c>
      <c r="C15" s="4">
        <f t="shared" si="57"/>
        <v>79.403794037940386</v>
      </c>
      <c r="D15" s="19">
        <v>31</v>
      </c>
      <c r="E15" s="4">
        <f t="shared" si="58"/>
        <v>89.337175792507196</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38</v>
      </c>
      <c r="BL15" s="30">
        <f t="shared" si="16"/>
        <v>2</v>
      </c>
      <c r="BM15" s="31">
        <f t="shared" si="17"/>
        <v>29.3</v>
      </c>
      <c r="BN15" s="32" t="str">
        <f t="shared" si="18"/>
        <v>–</v>
      </c>
      <c r="BO15" s="33">
        <f t="shared" si="19"/>
        <v>31</v>
      </c>
      <c r="BP15" s="34">
        <f t="shared" si="20"/>
        <v>79.403794037940386</v>
      </c>
      <c r="BQ15" s="35" t="str">
        <f t="shared" si="40"/>
        <v>–</v>
      </c>
      <c r="BR15" s="36">
        <f t="shared" si="21"/>
        <v>89.337175792507196</v>
      </c>
      <c r="BS15" s="37">
        <f t="shared" si="22"/>
        <v>30.15</v>
      </c>
      <c r="BT15" s="38">
        <f t="shared" si="22"/>
        <v>84.370484915223784</v>
      </c>
      <c r="BU15" s="32">
        <f t="shared" si="23"/>
        <v>1.2020815280171302</v>
      </c>
      <c r="BV15" s="39">
        <f t="shared" si="23"/>
        <v>7.023961598768917</v>
      </c>
    </row>
    <row r="16" spans="1:74" ht="16.5" customHeight="1" x14ac:dyDescent="0.2">
      <c r="A16" s="10" t="s">
        <v>78</v>
      </c>
      <c r="B16" s="19">
        <v>34.700000000000003</v>
      </c>
      <c r="C16" s="4">
        <f t="shared" si="57"/>
        <v>94.037940379403807</v>
      </c>
      <c r="D16" s="19">
        <v>38.1</v>
      </c>
      <c r="E16" s="4">
        <f t="shared" si="58"/>
        <v>109.79827089337175</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41</v>
      </c>
      <c r="BL16" s="30">
        <f t="shared" si="16"/>
        <v>2</v>
      </c>
      <c r="BM16" s="31">
        <f t="shared" si="17"/>
        <v>34.700000000000003</v>
      </c>
      <c r="BN16" s="32" t="str">
        <f t="shared" si="18"/>
        <v>–</v>
      </c>
      <c r="BO16" s="33">
        <f t="shared" si="19"/>
        <v>38.1</v>
      </c>
      <c r="BP16" s="34">
        <f t="shared" si="20"/>
        <v>94.037940379403807</v>
      </c>
      <c r="BQ16" s="35" t="str">
        <f t="shared" si="40"/>
        <v>–</v>
      </c>
      <c r="BR16" s="36">
        <f t="shared" si="21"/>
        <v>109.79827089337175</v>
      </c>
      <c r="BS16" s="37">
        <f t="shared" si="22"/>
        <v>36.400000000000006</v>
      </c>
      <c r="BT16" s="38">
        <f t="shared" si="22"/>
        <v>101.91810563638778</v>
      </c>
      <c r="BU16" s="32">
        <f t="shared" si="23"/>
        <v>2.4041630560342604</v>
      </c>
      <c r="BV16" s="39">
        <f t="shared" si="23"/>
        <v>11.144236580167998</v>
      </c>
    </row>
    <row r="17" spans="1:74" ht="16.5" customHeight="1" x14ac:dyDescent="0.2">
      <c r="A17" s="10" t="s">
        <v>5</v>
      </c>
      <c r="B17" s="19">
        <v>2.8</v>
      </c>
      <c r="C17" s="4">
        <f t="shared" si="57"/>
        <v>7.5880758807588071</v>
      </c>
      <c r="D17" s="19">
        <v>2.9</v>
      </c>
      <c r="E17" s="4">
        <f t="shared" si="58"/>
        <v>8.3573487031700289</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2</v>
      </c>
      <c r="BM17" s="31">
        <f t="shared" si="17"/>
        <v>2.8</v>
      </c>
      <c r="BN17" s="32" t="str">
        <f t="shared" si="18"/>
        <v>–</v>
      </c>
      <c r="BO17" s="33">
        <f t="shared" si="19"/>
        <v>2.9</v>
      </c>
      <c r="BP17" s="34">
        <f t="shared" si="20"/>
        <v>7.5880758807588071</v>
      </c>
      <c r="BQ17" s="35" t="str">
        <f t="shared" si="40"/>
        <v>–</v>
      </c>
      <c r="BR17" s="36">
        <f t="shared" si="21"/>
        <v>8.3573487031700289</v>
      </c>
      <c r="BS17" s="37">
        <f t="shared" si="22"/>
        <v>2.8499999999999996</v>
      </c>
      <c r="BT17" s="38">
        <f t="shared" si="22"/>
        <v>7.9727122919644184</v>
      </c>
      <c r="BU17" s="32">
        <f t="shared" si="23"/>
        <v>7.0710678118654821E-2</v>
      </c>
      <c r="BV17" s="39">
        <f t="shared" si="23"/>
        <v>0.54395802930948955</v>
      </c>
    </row>
    <row r="18" spans="1:74" ht="16.5" customHeight="1" x14ac:dyDescent="0.2">
      <c r="A18" s="10" t="s">
        <v>6</v>
      </c>
      <c r="B18" s="19">
        <v>3.9</v>
      </c>
      <c r="C18" s="4">
        <f t="shared" si="57"/>
        <v>10.569105691056912</v>
      </c>
      <c r="D18" s="19">
        <v>3.8</v>
      </c>
      <c r="E18" s="4">
        <f t="shared" si="58"/>
        <v>10.95100864553314</v>
      </c>
      <c r="F18" s="19"/>
      <c r="G18" s="4" t="str">
        <f t="shared" si="59"/>
        <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2</v>
      </c>
      <c r="BM18" s="31">
        <f t="shared" si="17"/>
        <v>3.8</v>
      </c>
      <c r="BN18" s="32" t="str">
        <f t="shared" si="18"/>
        <v>–</v>
      </c>
      <c r="BO18" s="33">
        <f t="shared" si="19"/>
        <v>3.9</v>
      </c>
      <c r="BP18" s="34">
        <f t="shared" si="20"/>
        <v>10.569105691056912</v>
      </c>
      <c r="BQ18" s="35" t="str">
        <f t="shared" si="40"/>
        <v>–</v>
      </c>
      <c r="BR18" s="36">
        <f t="shared" si="21"/>
        <v>10.95100864553314</v>
      </c>
      <c r="BS18" s="37">
        <f t="shared" si="22"/>
        <v>3.8499999999999996</v>
      </c>
      <c r="BT18" s="38">
        <f t="shared" si="22"/>
        <v>10.760057168295026</v>
      </c>
      <c r="BU18" s="32">
        <f t="shared" si="23"/>
        <v>7.0710678118654821E-2</v>
      </c>
      <c r="BV18" s="39">
        <f t="shared" si="23"/>
        <v>0.27004616886531818</v>
      </c>
    </row>
    <row r="19" spans="1:74" ht="16.5" customHeight="1" x14ac:dyDescent="0.2">
      <c r="A19" s="10" t="s">
        <v>7</v>
      </c>
      <c r="B19" s="19">
        <v>9</v>
      </c>
      <c r="C19" s="4" t="s">
        <v>3</v>
      </c>
      <c r="D19" s="19">
        <v>8</v>
      </c>
      <c r="E19" s="4" t="s">
        <v>3</v>
      </c>
      <c r="F19" s="19"/>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2</v>
      </c>
      <c r="BM19" s="21">
        <f t="shared" si="17"/>
        <v>8</v>
      </c>
      <c r="BN19" s="22" t="str">
        <f t="shared" si="18"/>
        <v>–</v>
      </c>
      <c r="BO19" s="23">
        <f t="shared" si="19"/>
        <v>9</v>
      </c>
      <c r="BP19" s="24" t="str">
        <f t="shared" si="20"/>
        <v/>
      </c>
      <c r="BQ19" s="6" t="s">
        <v>3</v>
      </c>
      <c r="BR19" s="26" t="str">
        <f t="shared" si="21"/>
        <v/>
      </c>
      <c r="BS19" s="37">
        <f t="shared" si="22"/>
        <v>8.5</v>
      </c>
      <c r="BT19" s="28" t="s">
        <v>3</v>
      </c>
      <c r="BU19" s="32">
        <f t="shared" si="23"/>
        <v>0.70710678118654757</v>
      </c>
      <c r="BV19" s="29" t="s">
        <v>3</v>
      </c>
    </row>
    <row r="20" spans="1:74" ht="16.5" customHeight="1" x14ac:dyDescent="0.2">
      <c r="A20" s="15" t="s">
        <v>103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15</v>
      </c>
      <c r="BL20" s="30"/>
      <c r="BM20" s="31"/>
      <c r="BN20" s="32"/>
      <c r="BO20" s="33"/>
      <c r="BP20" s="34"/>
      <c r="BQ20" s="35"/>
      <c r="BR20" s="36"/>
      <c r="BS20" s="37"/>
      <c r="BT20" s="38"/>
      <c r="BU20" s="32"/>
      <c r="BV20" s="39"/>
    </row>
    <row r="21" spans="1:74" ht="16.5" customHeight="1" x14ac:dyDescent="0.2">
      <c r="A21" s="10" t="s">
        <v>29</v>
      </c>
      <c r="B21" s="19">
        <v>10.7</v>
      </c>
      <c r="C21" s="4">
        <f>IF(AND((B21&gt;0),(B$4&gt;0)),(B21/B$4*100),"")</f>
        <v>28.997289972899726</v>
      </c>
      <c r="D21" s="19">
        <v>10.7</v>
      </c>
      <c r="E21" s="4">
        <f>IF(AND((D21&gt;0),(D$4&gt;0)),(D21/D$4*100),"")</f>
        <v>30.835734870317001</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29</v>
      </c>
      <c r="BL21" s="30">
        <f t="shared" si="16"/>
        <v>2</v>
      </c>
      <c r="BM21" s="31">
        <f t="shared" si="17"/>
        <v>10.7</v>
      </c>
      <c r="BN21" s="32" t="str">
        <f t="shared" si="18"/>
        <v>–</v>
      </c>
      <c r="BO21" s="33">
        <f t="shared" si="19"/>
        <v>10.7</v>
      </c>
      <c r="BP21" s="34">
        <f t="shared" si="20"/>
        <v>28.997289972899726</v>
      </c>
      <c r="BQ21" s="35" t="str">
        <f t="shared" si="40"/>
        <v>–</v>
      </c>
      <c r="BR21" s="36">
        <f t="shared" si="21"/>
        <v>30.835734870317001</v>
      </c>
      <c r="BS21" s="37">
        <f t="shared" si="22"/>
        <v>10.7</v>
      </c>
      <c r="BT21" s="38">
        <f t="shared" si="22"/>
        <v>29.916512421608363</v>
      </c>
      <c r="BU21" s="32">
        <f t="shared" si="23"/>
        <v>0</v>
      </c>
      <c r="BV21" s="39">
        <f t="shared" si="23"/>
        <v>1.2999768538015624</v>
      </c>
    </row>
    <row r="22" spans="1:74" ht="16.5" customHeight="1" x14ac:dyDescent="0.2">
      <c r="A22" s="10" t="s">
        <v>30</v>
      </c>
      <c r="B22" s="19">
        <v>1.9</v>
      </c>
      <c r="C22" s="4">
        <f>IF(AND((B22&gt;0),(B$4&gt;0)),(B22/B$4*100),"")</f>
        <v>5.1490514905149052</v>
      </c>
      <c r="D22" s="19">
        <v>2.2000000000000002</v>
      </c>
      <c r="E22" s="4">
        <f>IF(AND((D22&gt;0),(D$4&gt;0)),(D22/D$4*100),"")</f>
        <v>6.3400576368876083</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30</v>
      </c>
      <c r="BL22" s="30">
        <f t="shared" si="16"/>
        <v>2</v>
      </c>
      <c r="BM22" s="31">
        <f t="shared" si="17"/>
        <v>1.9</v>
      </c>
      <c r="BN22" s="32" t="str">
        <f t="shared" si="18"/>
        <v>–</v>
      </c>
      <c r="BO22" s="33">
        <f t="shared" si="19"/>
        <v>2.2000000000000002</v>
      </c>
      <c r="BP22" s="34">
        <f t="shared" si="20"/>
        <v>5.1490514905149052</v>
      </c>
      <c r="BQ22" s="35" t="str">
        <f t="shared" si="40"/>
        <v>–</v>
      </c>
      <c r="BR22" s="36">
        <f t="shared" si="21"/>
        <v>6.3400576368876083</v>
      </c>
      <c r="BS22" s="37">
        <f t="shared" si="22"/>
        <v>2.0499999999999998</v>
      </c>
      <c r="BT22" s="38">
        <f t="shared" si="22"/>
        <v>5.7445545637012572</v>
      </c>
      <c r="BU22" s="32">
        <f t="shared" si="23"/>
        <v>0.21213203435596445</v>
      </c>
      <c r="BV22" s="39">
        <f t="shared" si="23"/>
        <v>0.84216852253498786</v>
      </c>
    </row>
    <row r="23" spans="1:74" ht="16.5" customHeight="1" x14ac:dyDescent="0.2">
      <c r="A23" s="10" t="s">
        <v>107</v>
      </c>
      <c r="B23" s="68">
        <f>IF(AND((B22&gt;0),(B21&gt;0)),(B22/B21),"")</f>
        <v>0.17757009345794392</v>
      </c>
      <c r="C23" s="4" t="s">
        <v>3</v>
      </c>
      <c r="D23" s="68">
        <f>IF(AND((D22&gt;0),(D21&gt;0)),(D22/D21),"")</f>
        <v>0.20560747663551404</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31</v>
      </c>
      <c r="BL23" s="30">
        <f t="shared" si="16"/>
        <v>2</v>
      </c>
      <c r="BM23" s="40">
        <f t="shared" si="17"/>
        <v>0.17757009345794392</v>
      </c>
      <c r="BN23" s="22" t="str">
        <f t="shared" si="18"/>
        <v>–</v>
      </c>
      <c r="BO23" s="41">
        <f t="shared" si="19"/>
        <v>0.20560747663551404</v>
      </c>
      <c r="BP23" s="24" t="str">
        <f t="shared" si="20"/>
        <v/>
      </c>
      <c r="BQ23" s="6" t="s">
        <v>3</v>
      </c>
      <c r="BR23" s="26" t="str">
        <f t="shared" si="21"/>
        <v/>
      </c>
      <c r="BS23" s="42">
        <f t="shared" si="22"/>
        <v>0.19158878504672899</v>
      </c>
      <c r="BT23" s="28" t="s">
        <v>3</v>
      </c>
      <c r="BU23" s="43">
        <f t="shared" si="23"/>
        <v>1.9825423771585467E-2</v>
      </c>
      <c r="BV23" s="29" t="s">
        <v>3</v>
      </c>
    </row>
    <row r="24" spans="1:74" ht="16.5" customHeight="1" x14ac:dyDescent="0.2">
      <c r="A24" s="15" t="s">
        <v>104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16</v>
      </c>
      <c r="BL24" s="30"/>
      <c r="BM24" s="21"/>
      <c r="BN24" s="22"/>
      <c r="BO24" s="23"/>
      <c r="BP24" s="24"/>
      <c r="BQ24" s="25"/>
      <c r="BR24" s="26"/>
      <c r="BS24" s="27"/>
      <c r="BT24" s="28"/>
      <c r="BU24" s="22"/>
      <c r="BV24" s="29"/>
    </row>
    <row r="25" spans="1:74" ht="16.5" customHeight="1" x14ac:dyDescent="0.2">
      <c r="A25" s="10" t="s">
        <v>29</v>
      </c>
      <c r="B25" s="19">
        <v>10</v>
      </c>
      <c r="C25" s="4">
        <f>IF(AND((B25&gt;0),(B$4&gt;0)),(B25/B$4*100),"")</f>
        <v>27.100271002710031</v>
      </c>
      <c r="D25" s="19">
        <v>10.1</v>
      </c>
      <c r="E25" s="4">
        <f>IF(AND((D25&gt;0),(D$4&gt;0)),(D25/D$4*100),"")</f>
        <v>29.106628242074922</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29</v>
      </c>
      <c r="BL25" s="30">
        <f t="shared" si="16"/>
        <v>2</v>
      </c>
      <c r="BM25" s="31">
        <f t="shared" si="17"/>
        <v>10</v>
      </c>
      <c r="BN25" s="32" t="str">
        <f t="shared" si="18"/>
        <v>–</v>
      </c>
      <c r="BO25" s="33">
        <f t="shared" si="19"/>
        <v>10.1</v>
      </c>
      <c r="BP25" s="34">
        <f t="shared" si="20"/>
        <v>27.100271002710031</v>
      </c>
      <c r="BQ25" s="35" t="str">
        <f t="shared" si="40"/>
        <v>–</v>
      </c>
      <c r="BR25" s="36">
        <f t="shared" si="21"/>
        <v>29.106628242074922</v>
      </c>
      <c r="BS25" s="37">
        <f t="shared" si="22"/>
        <v>10.050000000000001</v>
      </c>
      <c r="BT25" s="38">
        <f t="shared" si="22"/>
        <v>28.103449622392475</v>
      </c>
      <c r="BU25" s="32">
        <f t="shared" si="23"/>
        <v>7.0710678118654502E-2</v>
      </c>
      <c r="BV25" s="39">
        <f t="shared" si="23"/>
        <v>1.4187088094376361</v>
      </c>
    </row>
    <row r="26" spans="1:74" ht="16.5" customHeight="1" x14ac:dyDescent="0.2">
      <c r="A26" s="10" t="s">
        <v>30</v>
      </c>
      <c r="B26" s="19">
        <v>1.8</v>
      </c>
      <c r="C26" s="4">
        <f>IF(AND((B26&gt;0),(B$4&gt;0)),(B26/B$4*100),"")</f>
        <v>4.8780487804878048</v>
      </c>
      <c r="D26" s="19">
        <v>1.9</v>
      </c>
      <c r="E26" s="4">
        <f>IF(AND((D26&gt;0),(D$4&gt;0)),(D26/D$4*100),"")</f>
        <v>5.4755043227665698</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30</v>
      </c>
      <c r="BL26" s="30">
        <f t="shared" si="16"/>
        <v>2</v>
      </c>
      <c r="BM26" s="31">
        <f t="shared" si="17"/>
        <v>1.8</v>
      </c>
      <c r="BN26" s="32" t="str">
        <f t="shared" si="18"/>
        <v>–</v>
      </c>
      <c r="BO26" s="33">
        <f t="shared" si="19"/>
        <v>1.9</v>
      </c>
      <c r="BP26" s="34">
        <f t="shared" si="20"/>
        <v>4.8780487804878048</v>
      </c>
      <c r="BQ26" s="35" t="str">
        <f t="shared" si="40"/>
        <v>–</v>
      </c>
      <c r="BR26" s="36">
        <f t="shared" si="21"/>
        <v>5.4755043227665698</v>
      </c>
      <c r="BS26" s="37">
        <f t="shared" si="22"/>
        <v>1.85</v>
      </c>
      <c r="BT26" s="38">
        <f t="shared" si="22"/>
        <v>5.1767765516271869</v>
      </c>
      <c r="BU26" s="32">
        <f t="shared" si="23"/>
        <v>7.0710678118654655E-2</v>
      </c>
      <c r="BV26" s="39">
        <f t="shared" si="23"/>
        <v>0.42246486540280082</v>
      </c>
    </row>
    <row r="27" spans="1:74" ht="16.5" customHeight="1" x14ac:dyDescent="0.2">
      <c r="A27" s="10" t="s">
        <v>107</v>
      </c>
      <c r="B27" s="68">
        <f>IF(AND((B26&gt;0),(B25&gt;0)),(B26/B25),"")</f>
        <v>0.18</v>
      </c>
      <c r="C27" s="4" t="s">
        <v>3</v>
      </c>
      <c r="D27" s="68">
        <f>IF(AND((D26&gt;0),(D25&gt;0)),(D26/D25),"")</f>
        <v>0.18811881188118812</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31</v>
      </c>
      <c r="BL27" s="30">
        <f t="shared" si="16"/>
        <v>2</v>
      </c>
      <c r="BM27" s="40">
        <f t="shared" si="17"/>
        <v>0.18</v>
      </c>
      <c r="BN27" s="22" t="str">
        <f t="shared" si="18"/>
        <v>–</v>
      </c>
      <c r="BO27" s="41">
        <f t="shared" si="19"/>
        <v>0.18811881188118812</v>
      </c>
      <c r="BP27" s="24" t="str">
        <f t="shared" si="20"/>
        <v/>
      </c>
      <c r="BQ27" s="6" t="s">
        <v>3</v>
      </c>
      <c r="BR27" s="26" t="str">
        <f t="shared" si="21"/>
        <v/>
      </c>
      <c r="BS27" s="42">
        <f t="shared" si="22"/>
        <v>0.18405940594059406</v>
      </c>
      <c r="BT27" s="28" t="s">
        <v>3</v>
      </c>
      <c r="BU27" s="43">
        <f t="shared" si="23"/>
        <v>5.7408669363660349E-3</v>
      </c>
      <c r="BV27" s="29" t="s">
        <v>3</v>
      </c>
    </row>
    <row r="28" spans="1:74" ht="16.5" customHeight="1" x14ac:dyDescent="0.2">
      <c r="A28" s="15" t="s">
        <v>105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17</v>
      </c>
      <c r="BL28" s="30"/>
      <c r="BM28" s="21"/>
      <c r="BN28" s="22"/>
      <c r="BO28" s="23"/>
      <c r="BP28" s="24"/>
      <c r="BQ28" s="25"/>
      <c r="BR28" s="26"/>
      <c r="BS28" s="27"/>
      <c r="BT28" s="28"/>
      <c r="BU28" s="22"/>
      <c r="BV28" s="29"/>
    </row>
    <row r="29" spans="1:74" ht="16.5" customHeight="1" x14ac:dyDescent="0.2">
      <c r="A29" s="10" t="s">
        <v>29</v>
      </c>
      <c r="B29" s="19">
        <v>9.8000000000000007</v>
      </c>
      <c r="C29" s="4">
        <f>IF(AND((B29&gt;0),(B$4&gt;0)),(B29/B$4*100),"")</f>
        <v>26.558265582655832</v>
      </c>
      <c r="D29" s="19">
        <v>10.5</v>
      </c>
      <c r="E29" s="4">
        <f>IF(AND((D29&gt;0),(D$4&gt;0)),(D29/D$4*100),"")</f>
        <v>30.259365994236308</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29</v>
      </c>
      <c r="BL29" s="30">
        <f t="shared" si="16"/>
        <v>2</v>
      </c>
      <c r="BM29" s="31">
        <f t="shared" si="17"/>
        <v>9.8000000000000007</v>
      </c>
      <c r="BN29" s="32" t="str">
        <f t="shared" si="18"/>
        <v>–</v>
      </c>
      <c r="BO29" s="33">
        <f t="shared" si="19"/>
        <v>10.5</v>
      </c>
      <c r="BP29" s="34">
        <f t="shared" si="20"/>
        <v>26.558265582655832</v>
      </c>
      <c r="BQ29" s="35" t="str">
        <f t="shared" si="40"/>
        <v>–</v>
      </c>
      <c r="BR29" s="36">
        <f t="shared" si="21"/>
        <v>30.259365994236308</v>
      </c>
      <c r="BS29" s="37">
        <f t="shared" si="22"/>
        <v>10.15</v>
      </c>
      <c r="BT29" s="38">
        <f t="shared" si="22"/>
        <v>28.40881578844607</v>
      </c>
      <c r="BU29" s="32">
        <f t="shared" si="23"/>
        <v>0.49497474683058273</v>
      </c>
      <c r="BV29" s="39">
        <f t="shared" si="23"/>
        <v>2.6170731988808771</v>
      </c>
    </row>
    <row r="30" spans="1:74" ht="16.5" customHeight="1" x14ac:dyDescent="0.2">
      <c r="A30" s="10" t="s">
        <v>30</v>
      </c>
      <c r="B30" s="19"/>
      <c r="C30" s="4" t="str">
        <f>IF(AND((B30&gt;0),(B$4&gt;0)),(B30/B$4*100),"")</f>
        <v/>
      </c>
      <c r="D30" s="19">
        <v>1.7</v>
      </c>
      <c r="E30" s="4">
        <f>IF(AND((D30&gt;0),(D$4&gt;0)),(D30/D$4*100),"")</f>
        <v>4.8991354466858779</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30</v>
      </c>
      <c r="BL30" s="30">
        <f t="shared" si="16"/>
        <v>1</v>
      </c>
      <c r="BM30" s="31">
        <f t="shared" si="17"/>
        <v>1.7</v>
      </c>
      <c r="BN30" s="32" t="str">
        <f t="shared" si="18"/>
        <v>–</v>
      </c>
      <c r="BO30" s="33">
        <f t="shared" si="19"/>
        <v>1.7</v>
      </c>
      <c r="BP30" s="34">
        <f t="shared" si="20"/>
        <v>4.8991354466858779</v>
      </c>
      <c r="BQ30" s="35" t="str">
        <f t="shared" si="40"/>
        <v>–</v>
      </c>
      <c r="BR30" s="36">
        <f t="shared" si="21"/>
        <v>4.8991354466858779</v>
      </c>
      <c r="BS30" s="37">
        <f t="shared" si="22"/>
        <v>1.7</v>
      </c>
      <c r="BT30" s="38">
        <f t="shared" si="22"/>
        <v>4.8991354466858779</v>
      </c>
      <c r="BU30" s="32" t="str">
        <f t="shared" si="23"/>
        <v>?</v>
      </c>
      <c r="BV30" s="39" t="str">
        <f t="shared" si="23"/>
        <v>?</v>
      </c>
    </row>
    <row r="31" spans="1:74" ht="16.5" customHeight="1" x14ac:dyDescent="0.2">
      <c r="A31" s="10" t="s">
        <v>107</v>
      </c>
      <c r="B31" s="68" t="str">
        <f>IF(AND((B30&gt;0),(B29&gt;0)),(B30/B29),"")</f>
        <v/>
      </c>
      <c r="C31" s="4" t="s">
        <v>3</v>
      </c>
      <c r="D31" s="68">
        <f>IF(AND((D30&gt;0),(D29&gt;0)),(D30/D29),"")</f>
        <v>0.16190476190476191</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31</v>
      </c>
      <c r="BL31" s="30">
        <f t="shared" si="16"/>
        <v>1</v>
      </c>
      <c r="BM31" s="40">
        <f t="shared" si="17"/>
        <v>0.16190476190476191</v>
      </c>
      <c r="BN31" s="22" t="str">
        <f t="shared" si="18"/>
        <v>–</v>
      </c>
      <c r="BO31" s="41">
        <f t="shared" si="19"/>
        <v>0.16190476190476191</v>
      </c>
      <c r="BP31" s="24" t="str">
        <f t="shared" si="20"/>
        <v/>
      </c>
      <c r="BQ31" s="6" t="s">
        <v>3</v>
      </c>
      <c r="BR31" s="26" t="str">
        <f t="shared" si="21"/>
        <v/>
      </c>
      <c r="BS31" s="42">
        <f t="shared" si="22"/>
        <v>0.16190476190476191</v>
      </c>
      <c r="BT31" s="28" t="s">
        <v>3</v>
      </c>
      <c r="BU31" s="43" t="str">
        <f t="shared" si="23"/>
        <v>?</v>
      </c>
      <c r="BV31" s="29" t="s">
        <v>3</v>
      </c>
    </row>
    <row r="32" spans="1:74" ht="16.5" customHeight="1" x14ac:dyDescent="0.2">
      <c r="A32" s="15" t="s">
        <v>106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18</v>
      </c>
      <c r="BL32" s="30"/>
      <c r="BM32" s="21"/>
      <c r="BN32" s="22"/>
      <c r="BO32" s="23"/>
      <c r="BP32" s="24"/>
      <c r="BQ32" s="25"/>
      <c r="BR32" s="26"/>
      <c r="BS32" s="27"/>
      <c r="BT32" s="28"/>
      <c r="BU32" s="22"/>
      <c r="BV32" s="29"/>
    </row>
    <row r="33" spans="1:74" ht="16.5" customHeight="1" x14ac:dyDescent="0.2">
      <c r="A33" s="10" t="s">
        <v>29</v>
      </c>
      <c r="B33" s="19">
        <v>12.4</v>
      </c>
      <c r="C33" s="4">
        <f>IF(AND((B33&gt;0),(B$4&gt;0)),(B33/B$4*100),"")</f>
        <v>33.604336043360433</v>
      </c>
      <c r="D33" s="19">
        <v>12.5</v>
      </c>
      <c r="E33" s="4">
        <f>IF(AND((D33&gt;0),(D$4&gt;0)),(D33/D$4*100),"")</f>
        <v>36.023054755043226</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29</v>
      </c>
      <c r="BL33" s="30">
        <f t="shared" si="16"/>
        <v>2</v>
      </c>
      <c r="BM33" s="31">
        <f t="shared" si="17"/>
        <v>12.4</v>
      </c>
      <c r="BN33" s="32" t="str">
        <f t="shared" si="18"/>
        <v>–</v>
      </c>
      <c r="BO33" s="33">
        <f t="shared" si="19"/>
        <v>12.5</v>
      </c>
      <c r="BP33" s="34">
        <f t="shared" si="20"/>
        <v>33.604336043360433</v>
      </c>
      <c r="BQ33" s="35" t="str">
        <f t="shared" si="40"/>
        <v>–</v>
      </c>
      <c r="BR33" s="36">
        <f t="shared" si="21"/>
        <v>36.023054755043226</v>
      </c>
      <c r="BS33" s="37">
        <f t="shared" si="22"/>
        <v>12.45</v>
      </c>
      <c r="BT33" s="38">
        <f t="shared" si="22"/>
        <v>34.813695399201833</v>
      </c>
      <c r="BU33" s="32">
        <f t="shared" si="23"/>
        <v>7.0710678118654502E-2</v>
      </c>
      <c r="BV33" s="39">
        <f t="shared" si="23"/>
        <v>1.7102924028136928</v>
      </c>
    </row>
    <row r="34" spans="1:74" ht="16.5" customHeight="1" x14ac:dyDescent="0.2">
      <c r="A34" s="10" t="s">
        <v>30</v>
      </c>
      <c r="B34" s="19">
        <v>2.2999999999999998</v>
      </c>
      <c r="C34" s="4">
        <f>IF(AND((B34&gt;0),(B$4&gt;0)),(B34/B$4*100),"")</f>
        <v>6.2330623306233059</v>
      </c>
      <c r="D34" s="19">
        <v>2.6</v>
      </c>
      <c r="E34" s="4">
        <f>IF(AND((D34&gt;0),(D$4&gt;0)),(D34/D$4*100),"")</f>
        <v>7.4927953890489913</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30</v>
      </c>
      <c r="BL34" s="30">
        <f t="shared" si="16"/>
        <v>2</v>
      </c>
      <c r="BM34" s="31">
        <f t="shared" si="17"/>
        <v>2.2999999999999998</v>
      </c>
      <c r="BN34" s="32" t="str">
        <f t="shared" si="18"/>
        <v>–</v>
      </c>
      <c r="BO34" s="33">
        <f t="shared" si="19"/>
        <v>2.6</v>
      </c>
      <c r="BP34" s="34">
        <f t="shared" si="20"/>
        <v>6.2330623306233059</v>
      </c>
      <c r="BQ34" s="35" t="str">
        <f t="shared" si="40"/>
        <v>–</v>
      </c>
      <c r="BR34" s="36">
        <f t="shared" si="21"/>
        <v>7.4927953890489913</v>
      </c>
      <c r="BS34" s="37">
        <f t="shared" si="22"/>
        <v>2.4500000000000002</v>
      </c>
      <c r="BT34" s="38">
        <f t="shared" si="22"/>
        <v>6.8629288598361491</v>
      </c>
      <c r="BU34" s="32">
        <f t="shared" si="23"/>
        <v>0.21213203435596445</v>
      </c>
      <c r="BV34" s="39">
        <f t="shared" si="23"/>
        <v>0.89076578809767137</v>
      </c>
    </row>
    <row r="35" spans="1:74" ht="16.5" customHeight="1" thickBot="1" x14ac:dyDescent="0.25">
      <c r="A35" s="10" t="s">
        <v>107</v>
      </c>
      <c r="B35" s="68">
        <f>IF(AND((B34&gt;0),(B33&gt;0)),(B34/B33),"")</f>
        <v>0.18548387096774191</v>
      </c>
      <c r="C35" s="4" t="s">
        <v>3</v>
      </c>
      <c r="D35" s="68">
        <f>IF(AND((D34&gt;0),(D33&gt;0)),(D34/D33),"")</f>
        <v>0.20800000000000002</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31</v>
      </c>
      <c r="BL35" s="44">
        <f t="shared" si="16"/>
        <v>2</v>
      </c>
      <c r="BM35" s="45">
        <f t="shared" si="17"/>
        <v>0.18548387096774191</v>
      </c>
      <c r="BN35" s="46" t="str">
        <f t="shared" si="18"/>
        <v>–</v>
      </c>
      <c r="BO35" s="47">
        <f t="shared" si="19"/>
        <v>0.20800000000000002</v>
      </c>
      <c r="BP35" s="48" t="str">
        <f t="shared" si="20"/>
        <v/>
      </c>
      <c r="BQ35" s="49" t="s">
        <v>3</v>
      </c>
      <c r="BR35" s="50" t="str">
        <f t="shared" si="21"/>
        <v/>
      </c>
      <c r="BS35" s="51">
        <f t="shared" si="22"/>
        <v>0.19674193548387098</v>
      </c>
      <c r="BT35" s="52" t="s">
        <v>3</v>
      </c>
      <c r="BU35" s="53">
        <f t="shared" si="23"/>
        <v>1.5921307524781003E-2</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E9" sqref="E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63</v>
      </c>
      <c r="B1" s="81" t="s">
        <v>64</v>
      </c>
      <c r="C1" s="67" t="s">
        <v>47</v>
      </c>
      <c r="D1" s="82" t="s">
        <v>4</v>
      </c>
      <c r="E1" s="82" t="s">
        <v>28</v>
      </c>
      <c r="F1" s="82" t="s">
        <v>48</v>
      </c>
      <c r="G1" s="82" t="s">
        <v>49</v>
      </c>
      <c r="H1" s="82" t="s">
        <v>50</v>
      </c>
      <c r="I1" s="82" t="s">
        <v>51</v>
      </c>
      <c r="J1" s="82" t="s">
        <v>52</v>
      </c>
      <c r="K1" s="82" t="s">
        <v>53</v>
      </c>
      <c r="L1" s="82" t="s">
        <v>90</v>
      </c>
      <c r="M1" s="82" t="s">
        <v>94</v>
      </c>
      <c r="N1" s="82" t="s">
        <v>91</v>
      </c>
      <c r="O1" s="82" t="s">
        <v>92</v>
      </c>
      <c r="P1" s="82" t="s">
        <v>5</v>
      </c>
      <c r="Q1" s="82" t="s">
        <v>6</v>
      </c>
      <c r="R1" s="82" t="s">
        <v>7</v>
      </c>
      <c r="S1" s="82" t="s">
        <v>65</v>
      </c>
      <c r="T1" s="82" t="s">
        <v>66</v>
      </c>
      <c r="U1" s="82" t="s">
        <v>108</v>
      </c>
      <c r="V1" s="82" t="s">
        <v>67</v>
      </c>
      <c r="W1" s="82" t="s">
        <v>68</v>
      </c>
      <c r="X1" s="82" t="s">
        <v>109</v>
      </c>
      <c r="Y1" s="82" t="s">
        <v>69</v>
      </c>
      <c r="Z1" s="82" t="s">
        <v>70</v>
      </c>
      <c r="AA1" s="82" t="s">
        <v>110</v>
      </c>
      <c r="AB1" s="82" t="s">
        <v>71</v>
      </c>
      <c r="AC1" s="82" t="s">
        <v>72</v>
      </c>
      <c r="AD1" s="82" t="s">
        <v>111</v>
      </c>
    </row>
    <row r="2" spans="1:30" x14ac:dyDescent="0.2">
      <c r="A2" s="127" t="str">
        <f>'general info'!D2</f>
        <v>Echiniscus pellucidus</v>
      </c>
      <c r="B2" s="128" t="str">
        <f>'general info'!D3</f>
        <v>ZA.228+259+260</v>
      </c>
      <c r="C2" s="101" t="str">
        <f>females!B1</f>
        <v>1 (HOL)</v>
      </c>
      <c r="D2" s="102">
        <f>IF(females!B3&gt;0,females!B3,"")</f>
        <v>205</v>
      </c>
      <c r="E2" s="107">
        <f>IF(females!B4&gt;0,females!B4,"")</f>
        <v>41.2</v>
      </c>
      <c r="F2" s="107">
        <f>IF(females!B6&gt;0,females!B6,"")</f>
        <v>12.2</v>
      </c>
      <c r="G2" s="107">
        <f>IF(females!B7&gt;0,females!B7,"")</f>
        <v>6.8</v>
      </c>
      <c r="H2" s="107">
        <f>IF(females!B8&gt;0,females!B8,"")</f>
        <v>17.2</v>
      </c>
      <c r="I2" s="107">
        <f>IF(females!B9&gt;0,females!B9,"")</f>
        <v>5.9</v>
      </c>
      <c r="J2" s="107">
        <f>IF(females!B10&gt;0,females!B10,"")</f>
        <v>43.4</v>
      </c>
      <c r="K2" s="108">
        <f>IF(females!B11&gt;0,females!B11,"")</f>
        <v>0.21170731707317073</v>
      </c>
      <c r="L2" s="107">
        <f>IF(females!B13&gt;0,females!B13,"")</f>
        <v>43.3</v>
      </c>
      <c r="M2" s="107">
        <f>IF(females!B14&gt;0,females!B14,"")</f>
        <v>11.9</v>
      </c>
      <c r="N2" s="107">
        <f>IF(females!B15&gt;0,females!B15,"")</f>
        <v>32.5</v>
      </c>
      <c r="O2" s="107">
        <f>IF(females!B16&gt;0,females!B16,"")</f>
        <v>41.2</v>
      </c>
      <c r="P2" s="107">
        <f>IF(females!B17&gt;0,females!B17,"")</f>
        <v>3.3</v>
      </c>
      <c r="Q2" s="107">
        <f>IF(females!B18&gt;0,females!B18,"")</f>
        <v>4.0999999999999996</v>
      </c>
      <c r="R2" s="107">
        <f>IF(females!B19&gt;0,females!B19,"")</f>
        <v>11</v>
      </c>
      <c r="S2" s="107">
        <f>IF(females!B21&gt;0,females!B21,"")</f>
        <v>11.2</v>
      </c>
      <c r="T2" s="107">
        <f>IF(females!B22&gt;0,females!B22,"")</f>
        <v>2.2000000000000002</v>
      </c>
      <c r="U2" s="108">
        <f>IF(females!B23&gt;0,females!B23,"")</f>
        <v>0.19642857142857145</v>
      </c>
      <c r="V2" s="107">
        <f>IF(females!B25&gt;0,females!B25,"")</f>
        <v>11.1</v>
      </c>
      <c r="W2" s="107">
        <f>IF(females!B26&gt;0,females!B26,"")</f>
        <v>2</v>
      </c>
      <c r="X2" s="108">
        <f>IF(females!B27&gt;0,females!B27,"")</f>
        <v>0.1801801801801802</v>
      </c>
      <c r="Y2" s="107">
        <f>IF(females!B29&gt;0,females!B29,"")</f>
        <v>11.2</v>
      </c>
      <c r="Z2" s="111">
        <f>IF(females!B30&gt;0,females!B30,"")</f>
        <v>2</v>
      </c>
      <c r="AA2" s="112">
        <f>IF(females!B31&gt;0,females!B31,"")</f>
        <v>0.17857142857142858</v>
      </c>
      <c r="AB2" s="111">
        <f>IF(females!B33&gt;0,females!B33,"")</f>
        <v>14.4</v>
      </c>
      <c r="AC2" s="111" t="str">
        <f>IF(females!B34&gt;0,females!B34,"")</f>
        <v/>
      </c>
      <c r="AD2" s="112" t="str">
        <f>IF(females!B35&gt;0,females!B35,"")</f>
        <v/>
      </c>
    </row>
    <row r="3" spans="1:30" x14ac:dyDescent="0.2">
      <c r="A3" s="63" t="str">
        <f t="shared" ref="A3:B19" si="0">A$2</f>
        <v>Echiniscus pellucidus</v>
      </c>
      <c r="B3" s="79" t="str">
        <f>B$2</f>
        <v>ZA.228+259+260</v>
      </c>
      <c r="C3" s="101">
        <f>females!D1</f>
        <v>2</v>
      </c>
      <c r="D3" s="102">
        <f>IF(females!D3&gt;0,females!D3,"")</f>
        <v>202</v>
      </c>
      <c r="E3" s="113">
        <f>IF(females!D4&gt;0,females!D4,"")</f>
        <v>36.700000000000003</v>
      </c>
      <c r="F3" s="113">
        <f>IF(females!D6&gt;0,females!D6,"")</f>
        <v>9.5</v>
      </c>
      <c r="G3" s="113">
        <f>IF(females!D7&gt;0,females!D7,"")</f>
        <v>6.4</v>
      </c>
      <c r="H3" s="113">
        <f>IF(females!D8&gt;0,females!D8,"")</f>
        <v>17</v>
      </c>
      <c r="I3" s="113">
        <f>IF(females!D9&gt;0,females!D9,"")</f>
        <v>5.7</v>
      </c>
      <c r="J3" s="113">
        <f>IF(females!D10&gt;0,females!D10,"")</f>
        <v>42.6</v>
      </c>
      <c r="K3" s="112">
        <f>IF(females!D11&gt;0,females!D11,"")</f>
        <v>0.21089108910891091</v>
      </c>
      <c r="L3" s="113">
        <f>IF(females!D13&gt;0,females!D13,"")</f>
        <v>37.799999999999997</v>
      </c>
      <c r="M3" s="113">
        <f>IF(females!D14&gt;0,females!D14,"")</f>
        <v>6.7</v>
      </c>
      <c r="N3" s="113">
        <f>IF(females!D15&gt;0,females!D15,"")</f>
        <v>32.5</v>
      </c>
      <c r="O3" s="113">
        <f>IF(females!D16&gt;0,females!D16,"")</f>
        <v>44.7</v>
      </c>
      <c r="P3" s="113">
        <f>IF(females!D17&gt;0,females!D17,"")</f>
        <v>3.5</v>
      </c>
      <c r="Q3" s="113">
        <f>IF(females!D18&gt;0,females!D18,"")</f>
        <v>4.0999999999999996</v>
      </c>
      <c r="R3" s="113">
        <f>IF(females!D19&gt;0,females!D19,"")</f>
        <v>8</v>
      </c>
      <c r="S3" s="113">
        <f>IF(females!D21&gt;0,females!D21,"")</f>
        <v>11.7</v>
      </c>
      <c r="T3" s="113">
        <f>IF(females!D22&gt;0,females!D22,"")</f>
        <v>2.2000000000000002</v>
      </c>
      <c r="U3" s="112">
        <f>IF(females!D23&gt;0,females!D23,"")</f>
        <v>0.18803418803418806</v>
      </c>
      <c r="V3" s="113">
        <f>IF(females!D25&gt;0,females!D25,"")</f>
        <v>11.9</v>
      </c>
      <c r="W3" s="113">
        <f>IF(females!D26&gt;0,females!D26,"")</f>
        <v>1.9</v>
      </c>
      <c r="X3" s="112">
        <f>IF(females!D27&gt;0,females!D27,"")</f>
        <v>0.15966386554621848</v>
      </c>
      <c r="Y3" s="113">
        <f>IF(females!D29&gt;0,females!D29,"")</f>
        <v>11.9</v>
      </c>
      <c r="Z3" s="111">
        <f>IF(females!D30&gt;0,females!D30,"")</f>
        <v>2.4</v>
      </c>
      <c r="AA3" s="112">
        <f>IF(females!D31&gt;0,females!D31,"")</f>
        <v>0.20168067226890754</v>
      </c>
      <c r="AB3" s="111">
        <f>IF(females!D33&gt;0,females!D33,"")</f>
        <v>14.8</v>
      </c>
      <c r="AC3" s="111">
        <f>IF(females!D34&gt;0,females!D34,"")</f>
        <v>3</v>
      </c>
      <c r="AD3" s="112">
        <f>IF(females!D35&gt;0,females!D35,"")</f>
        <v>0.20270270270270269</v>
      </c>
    </row>
    <row r="4" spans="1:30" x14ac:dyDescent="0.2">
      <c r="A4" s="63" t="str">
        <f t="shared" si="0"/>
        <v>Echiniscus pellucidus</v>
      </c>
      <c r="B4" s="79" t="str">
        <f t="shared" si="0"/>
        <v>ZA.228+259+260</v>
      </c>
      <c r="C4" s="101">
        <f>females!F1</f>
        <v>3</v>
      </c>
      <c r="D4" s="102">
        <f>IF(females!F3&gt;0,females!F3,"")</f>
        <v>205</v>
      </c>
      <c r="E4" s="113">
        <f>IF(females!F4&gt;0,females!F4,"")</f>
        <v>41.6</v>
      </c>
      <c r="F4" s="113">
        <f>IF(females!F6&gt;0,females!F6,"")</f>
        <v>9.9</v>
      </c>
      <c r="G4" s="113">
        <f>IF(females!F7&gt;0,females!F7,"")</f>
        <v>6.7</v>
      </c>
      <c r="H4" s="113">
        <f>IF(females!F8&gt;0,females!F8,"")</f>
        <v>18.5</v>
      </c>
      <c r="I4" s="113">
        <f>IF(females!F9&gt;0,females!F9,"")</f>
        <v>5.5</v>
      </c>
      <c r="J4" s="113">
        <f>IF(females!F10&gt;0,females!F10,"")</f>
        <v>41.6</v>
      </c>
      <c r="K4" s="112">
        <f>IF(females!F11&gt;0,females!F11,"")</f>
        <v>0.2029268292682927</v>
      </c>
      <c r="L4" s="113">
        <f>IF(females!F13&gt;0,females!F13,"")</f>
        <v>40.299999999999997</v>
      </c>
      <c r="M4" s="113">
        <f>IF(females!F14&gt;0,females!F14,"")</f>
        <v>17.100000000000001</v>
      </c>
      <c r="N4" s="113">
        <f>IF(females!F15&gt;0,females!F15,"")</f>
        <v>32</v>
      </c>
      <c r="O4" s="113">
        <f>IF(females!F16&gt;0,females!F16,"")</f>
        <v>35.6</v>
      </c>
      <c r="P4" s="113">
        <f>IF(females!F17&gt;0,females!F17,"")</f>
        <v>3.6</v>
      </c>
      <c r="Q4" s="113">
        <f>IF(females!F18&gt;0,females!F18,"")</f>
        <v>4.3</v>
      </c>
      <c r="R4" s="113">
        <f>IF(females!F19&gt;0,females!F19,"")</f>
        <v>10</v>
      </c>
      <c r="S4" s="113">
        <f>IF(females!F21&gt;0,females!F21,"")</f>
        <v>11.6</v>
      </c>
      <c r="T4" s="113" t="str">
        <f>IF(females!F22&gt;0,females!F22,"")</f>
        <v/>
      </c>
      <c r="U4" s="112" t="str">
        <f>IF(females!F23&gt;0,females!F23,"")</f>
        <v/>
      </c>
      <c r="V4" s="113">
        <f>IF(females!F25&gt;0,females!F25,"")</f>
        <v>10.6</v>
      </c>
      <c r="W4" s="113">
        <f>IF(females!F26&gt;0,females!F26,"")</f>
        <v>2.2000000000000002</v>
      </c>
      <c r="X4" s="112">
        <f>IF(females!F27&gt;0,females!F27,"")</f>
        <v>0.20754716981132079</v>
      </c>
      <c r="Y4" s="113">
        <f>IF(females!F29&gt;0,females!F29,"")</f>
        <v>11.1</v>
      </c>
      <c r="Z4" s="111">
        <f>IF(females!F30&gt;0,females!F30,"")</f>
        <v>2.2000000000000002</v>
      </c>
      <c r="AA4" s="112">
        <f>IF(females!F31&gt;0,females!F31,"")</f>
        <v>0.19819819819819823</v>
      </c>
      <c r="AB4" s="111">
        <f>IF(females!F33&gt;0,females!F33,"")</f>
        <v>14.9</v>
      </c>
      <c r="AC4" s="111">
        <f>IF(females!F34&gt;0,females!F34,"")</f>
        <v>2.8</v>
      </c>
      <c r="AD4" s="112">
        <f>IF(females!F35&gt;0,females!F35,"")</f>
        <v>0.1879194630872483</v>
      </c>
    </row>
    <row r="5" spans="1:30" x14ac:dyDescent="0.2">
      <c r="A5" s="63" t="str">
        <f t="shared" si="0"/>
        <v>Echiniscus pellucidus</v>
      </c>
      <c r="B5" s="79" t="str">
        <f t="shared" si="0"/>
        <v>ZA.228+259+260</v>
      </c>
      <c r="C5" s="101">
        <f>females!H1</f>
        <v>4</v>
      </c>
      <c r="D5" s="102">
        <f>IF(females!H3&gt;0,females!H3,"")</f>
        <v>180</v>
      </c>
      <c r="E5" s="113">
        <f>IF(females!H4&gt;0,females!H4,"")</f>
        <v>38.200000000000003</v>
      </c>
      <c r="F5" s="113">
        <f>IF(females!H6&gt;0,females!H6,"")</f>
        <v>10</v>
      </c>
      <c r="G5" s="113">
        <f>IF(females!H7&gt;0,females!H7,"")</f>
        <v>6.6</v>
      </c>
      <c r="H5" s="113">
        <f>IF(females!H8&gt;0,females!H8,"")</f>
        <v>15.8</v>
      </c>
      <c r="I5" s="113">
        <f>IF(females!H9&gt;0,females!H9,"")</f>
        <v>5.3</v>
      </c>
      <c r="J5" s="113">
        <f>IF(females!H10&gt;0,females!H10,"")</f>
        <v>33.700000000000003</v>
      </c>
      <c r="K5" s="112">
        <f>IF(females!H11&gt;0,females!H11,"")</f>
        <v>0.18722222222222223</v>
      </c>
      <c r="L5" s="113">
        <f>IF(females!H13&gt;0,females!H13,"")</f>
        <v>42</v>
      </c>
      <c r="M5" s="113" t="str">
        <f>IF(females!H14&gt;0,females!H14,"")</f>
        <v/>
      </c>
      <c r="N5" s="113">
        <f>IF(females!H15&gt;0,females!H15,"")</f>
        <v>34.6</v>
      </c>
      <c r="O5" s="113">
        <f>IF(females!H16&gt;0,females!H16,"")</f>
        <v>30.4</v>
      </c>
      <c r="P5" s="113">
        <f>IF(females!H17&gt;0,females!H17,"")</f>
        <v>3.3</v>
      </c>
      <c r="Q5" s="113">
        <f>IF(females!H18&gt;0,females!H18,"")</f>
        <v>4.0999999999999996</v>
      </c>
      <c r="R5" s="113">
        <f>IF(females!H19&gt;0,females!H19,"")</f>
        <v>9</v>
      </c>
      <c r="S5" s="113">
        <f>IF(females!H21&gt;0,females!H21,"")</f>
        <v>11.3</v>
      </c>
      <c r="T5" s="113">
        <f>IF(females!H22&gt;0,females!H22,"")</f>
        <v>2</v>
      </c>
      <c r="U5" s="112">
        <f>IF(females!H23&gt;0,females!H23,"")</f>
        <v>0.17699115044247787</v>
      </c>
      <c r="V5" s="113">
        <f>IF(females!H25&gt;0,females!H25,"")</f>
        <v>10.5</v>
      </c>
      <c r="W5" s="113">
        <f>IF(females!H26&gt;0,females!H26,"")</f>
        <v>2</v>
      </c>
      <c r="X5" s="112">
        <f>IF(females!H27&gt;0,females!H27,"")</f>
        <v>0.19047619047619047</v>
      </c>
      <c r="Y5" s="113">
        <f>IF(females!H29&gt;0,females!H29,"")</f>
        <v>10.6</v>
      </c>
      <c r="Z5" s="111">
        <f>IF(females!H30&gt;0,females!H30,"")</f>
        <v>2</v>
      </c>
      <c r="AA5" s="112">
        <f>IF(females!H31&gt;0,females!H31,"")</f>
        <v>0.18867924528301888</v>
      </c>
      <c r="AB5" s="111">
        <f>IF(females!H33&gt;0,females!H33,"")</f>
        <v>14.1</v>
      </c>
      <c r="AC5" s="111" t="str">
        <f>IF(females!H34&gt;0,females!H34,"")</f>
        <v/>
      </c>
      <c r="AD5" s="112" t="str">
        <f>IF(females!H35&gt;0,females!H35,"")</f>
        <v/>
      </c>
    </row>
    <row r="6" spans="1:30" x14ac:dyDescent="0.2">
      <c r="A6" s="63" t="str">
        <f t="shared" si="0"/>
        <v>Echiniscus pellucidus</v>
      </c>
      <c r="B6" s="79" t="str">
        <f t="shared" si="0"/>
        <v>ZA.228+259+260</v>
      </c>
      <c r="C6" s="101">
        <f>females!J1</f>
        <v>5</v>
      </c>
      <c r="D6" s="102" t="str">
        <f>IF(females!J3&gt;0,females!J3,"")</f>
        <v/>
      </c>
      <c r="E6" s="113" t="str">
        <f>IF(females!J4&gt;0,females!J4,"")</f>
        <v/>
      </c>
      <c r="F6" s="113" t="str">
        <f>IF(females!J6&gt;0,females!J6,"")</f>
        <v/>
      </c>
      <c r="G6" s="113" t="str">
        <f>IF(females!J7&gt;0,females!J7,"")</f>
        <v/>
      </c>
      <c r="H6" s="113" t="str">
        <f>IF(females!J8&gt;0,females!J8,"")</f>
        <v/>
      </c>
      <c r="I6" s="113" t="str">
        <f>IF(females!J9&gt;0,females!J9,"")</f>
        <v/>
      </c>
      <c r="J6" s="113" t="str">
        <f>IF(females!J10&gt;0,females!J10,"")</f>
        <v/>
      </c>
      <c r="K6" s="112" t="str">
        <f>IF(females!J11&gt;0,females!J11,"")</f>
        <v/>
      </c>
      <c r="L6" s="113" t="str">
        <f>IF(females!J13&gt;0,females!J13,"")</f>
        <v/>
      </c>
      <c r="M6" s="113" t="str">
        <f>IF(females!J14&gt;0,females!J14,"")</f>
        <v/>
      </c>
      <c r="N6" s="113" t="str">
        <f>IF(females!J15&gt;0,females!J15,"")</f>
        <v/>
      </c>
      <c r="O6" s="113" t="str">
        <f>IF(females!J16&gt;0,females!J16,"")</f>
        <v/>
      </c>
      <c r="P6" s="113" t="str">
        <f>IF(females!J17&gt;0,females!J17,"")</f>
        <v/>
      </c>
      <c r="Q6" s="113" t="str">
        <f>IF(females!J18&gt;0,females!J18,"")</f>
        <v/>
      </c>
      <c r="R6" s="113" t="str">
        <f>IF(females!J19&gt;0,females!J19,"")</f>
        <v/>
      </c>
      <c r="S6" s="113" t="str">
        <f>IF(females!J21&gt;0,females!J21,"")</f>
        <v/>
      </c>
      <c r="T6" s="113" t="str">
        <f>IF(females!J22&gt;0,females!J22,"")</f>
        <v/>
      </c>
      <c r="U6" s="112" t="str">
        <f>IF(females!J23&gt;0,females!J23,"")</f>
        <v/>
      </c>
      <c r="V6" s="113" t="str">
        <f>IF(females!J25&gt;0,females!J25,"")</f>
        <v/>
      </c>
      <c r="W6" s="113" t="str">
        <f>IF(females!J26&gt;0,females!J26,"")</f>
        <v/>
      </c>
      <c r="X6" s="112" t="str">
        <f>IF(females!J27&gt;0,females!J27,"")</f>
        <v/>
      </c>
      <c r="Y6" s="113" t="str">
        <f>IF(females!J29&gt;0,females!J29,"")</f>
        <v/>
      </c>
      <c r="Z6" s="111" t="str">
        <f>IF(females!J30&gt;0,females!J30,"")</f>
        <v/>
      </c>
      <c r="AA6" s="112" t="str">
        <f>IF(females!J31&gt;0,females!J31,"")</f>
        <v/>
      </c>
      <c r="AB6" s="111" t="str">
        <f>IF(females!J33&gt;0,females!J33,"")</f>
        <v/>
      </c>
      <c r="AC6" s="111" t="str">
        <f>IF(females!J34&gt;0,females!J34,"")</f>
        <v/>
      </c>
      <c r="AD6" s="112" t="str">
        <f>IF(females!J35&gt;0,females!J35,"")</f>
        <v/>
      </c>
    </row>
    <row r="7" spans="1:30" x14ac:dyDescent="0.2">
      <c r="A7" s="63" t="str">
        <f t="shared" si="0"/>
        <v>Echiniscus pellucidus</v>
      </c>
      <c r="B7" s="79" t="str">
        <f t="shared" si="0"/>
        <v>ZA.228+259+260</v>
      </c>
      <c r="C7" s="101">
        <f>females!L1</f>
        <v>6</v>
      </c>
      <c r="D7" s="102" t="str">
        <f>IF(females!L3&gt;0,females!L3,"")</f>
        <v/>
      </c>
      <c r="E7" s="113" t="str">
        <f>IF(females!L4&gt;0,females!L4,"")</f>
        <v/>
      </c>
      <c r="F7" s="113" t="str">
        <f>IF(females!L6&gt;0,females!L6,"")</f>
        <v/>
      </c>
      <c r="G7" s="113" t="str">
        <f>IF(females!L7&gt;0,females!L7,"")</f>
        <v/>
      </c>
      <c r="H7" s="113" t="str">
        <f>IF(females!L8&gt;0,females!L8,"")</f>
        <v/>
      </c>
      <c r="I7" s="113" t="str">
        <f>IF(females!L9&gt;0,females!L9,"")</f>
        <v/>
      </c>
      <c r="J7" s="113" t="str">
        <f>IF(females!L10&gt;0,females!L10,"")</f>
        <v/>
      </c>
      <c r="K7" s="112" t="str">
        <f>IF(females!L11&gt;0,females!L11,"")</f>
        <v/>
      </c>
      <c r="L7" s="113" t="str">
        <f>IF(females!L13&gt;0,females!L13,"")</f>
        <v/>
      </c>
      <c r="M7" s="113" t="str">
        <f>IF(females!L14&gt;0,females!L14,"")</f>
        <v/>
      </c>
      <c r="N7" s="113" t="str">
        <f>IF(females!L15&gt;0,females!L15,"")</f>
        <v/>
      </c>
      <c r="O7" s="113" t="str">
        <f>IF(females!L16&gt;0,females!L16,"")</f>
        <v/>
      </c>
      <c r="P7" s="113" t="str">
        <f>IF(females!L17&gt;0,females!L17,"")</f>
        <v/>
      </c>
      <c r="Q7" s="113" t="str">
        <f>IF(females!L18&gt;0,females!L18,"")</f>
        <v/>
      </c>
      <c r="R7" s="113" t="str">
        <f>IF(females!L19&gt;0,females!L19,"")</f>
        <v/>
      </c>
      <c r="S7" s="113" t="str">
        <f>IF(females!L21&gt;0,females!L21,"")</f>
        <v/>
      </c>
      <c r="T7" s="113" t="str">
        <f>IF(females!L22&gt;0,females!L22,"")</f>
        <v/>
      </c>
      <c r="U7" s="112" t="str">
        <f>IF(females!L23&gt;0,females!L23,"")</f>
        <v/>
      </c>
      <c r="V7" s="113" t="str">
        <f>IF(females!L25&gt;0,females!L25,"")</f>
        <v/>
      </c>
      <c r="W7" s="113" t="str">
        <f>IF(females!L26&gt;0,females!L26,"")</f>
        <v/>
      </c>
      <c r="X7" s="112" t="str">
        <f>IF(females!L27&gt;0,females!L27,"")</f>
        <v/>
      </c>
      <c r="Y7" s="113" t="str">
        <f>IF(females!L29&gt;0,females!L29,"")</f>
        <v/>
      </c>
      <c r="Z7" s="111" t="str">
        <f>IF(females!L30&gt;0,females!L30,"")</f>
        <v/>
      </c>
      <c r="AA7" s="112" t="str">
        <f>IF(females!L31&gt;0,females!L31,"")</f>
        <v/>
      </c>
      <c r="AB7" s="111" t="str">
        <f>IF(females!L33&gt;0,females!L33,"")</f>
        <v/>
      </c>
      <c r="AC7" s="111" t="str">
        <f>IF(females!L34&gt;0,females!L34,"")</f>
        <v/>
      </c>
      <c r="AD7" s="112" t="str">
        <f>IF(females!L35&gt;0,females!L35,"")</f>
        <v/>
      </c>
    </row>
    <row r="8" spans="1:30" x14ac:dyDescent="0.2">
      <c r="A8" s="63" t="str">
        <f t="shared" si="0"/>
        <v>Echiniscus pellucidus</v>
      </c>
      <c r="B8" s="79" t="str">
        <f t="shared" si="0"/>
        <v>ZA.228+259+260</v>
      </c>
      <c r="C8" s="101">
        <f>females!N1</f>
        <v>7</v>
      </c>
      <c r="D8" s="102" t="str">
        <f>IF(females!N3&gt;0,females!N3,"")</f>
        <v/>
      </c>
      <c r="E8" s="113" t="str">
        <f>IF(females!N4&gt;0,females!N4,"")</f>
        <v/>
      </c>
      <c r="F8" s="113" t="str">
        <f>IF(females!N6&gt;0,females!N6,"")</f>
        <v/>
      </c>
      <c r="G8" s="113" t="str">
        <f>IF(females!N7&gt;0,females!N7,"")</f>
        <v/>
      </c>
      <c r="H8" s="113" t="str">
        <f>IF(females!N8&gt;0,females!N8,"")</f>
        <v/>
      </c>
      <c r="I8" s="113" t="str">
        <f>IF(females!N9&gt;0,females!N9,"")</f>
        <v/>
      </c>
      <c r="J8" s="113" t="str">
        <f>IF(females!N10&gt;0,females!N10,"")</f>
        <v/>
      </c>
      <c r="K8" s="112" t="str">
        <f>IF(females!N11&gt;0,females!N11,"")</f>
        <v/>
      </c>
      <c r="L8" s="113" t="str">
        <f>IF(females!N13&gt;0,females!N13,"")</f>
        <v/>
      </c>
      <c r="M8" s="113" t="str">
        <f>IF(females!N14&gt;0,females!N14,"")</f>
        <v/>
      </c>
      <c r="N8" s="113" t="str">
        <f>IF(females!N15&gt;0,females!N15,"")</f>
        <v/>
      </c>
      <c r="O8" s="113" t="str">
        <f>IF(females!N16&gt;0,females!N16,"")</f>
        <v/>
      </c>
      <c r="P8" s="113" t="str">
        <f>IF(females!N17&gt;0,females!N17,"")</f>
        <v/>
      </c>
      <c r="Q8" s="113" t="str">
        <f>IF(females!N18&gt;0,females!N18,"")</f>
        <v/>
      </c>
      <c r="R8" s="113" t="str">
        <f>IF(females!N19&gt;0,females!N19,"")</f>
        <v/>
      </c>
      <c r="S8" s="113" t="str">
        <f>IF(females!N21&gt;0,females!N21,"")</f>
        <v/>
      </c>
      <c r="T8" s="113" t="str">
        <f>IF(females!N22&gt;0,females!N22,"")</f>
        <v/>
      </c>
      <c r="U8" s="112" t="str">
        <f>IF(females!N23&gt;0,females!N23,"")</f>
        <v/>
      </c>
      <c r="V8" s="113" t="str">
        <f>IF(females!N25&gt;0,females!N25,"")</f>
        <v/>
      </c>
      <c r="W8" s="113" t="str">
        <f>IF(females!N26&gt;0,females!N26,"")</f>
        <v/>
      </c>
      <c r="X8" s="112" t="str">
        <f>IF(females!N27&gt;0,females!N27,"")</f>
        <v/>
      </c>
      <c r="Y8" s="113" t="str">
        <f>IF(females!N29&gt;0,females!N29,"")</f>
        <v/>
      </c>
      <c r="Z8" s="111" t="str">
        <f>IF(females!N30&gt;0,females!N30,"")</f>
        <v/>
      </c>
      <c r="AA8" s="112" t="str">
        <f>IF(females!N31&gt;0,females!N31,"")</f>
        <v/>
      </c>
      <c r="AB8" s="111" t="str">
        <f>IF(females!N33&gt;0,females!N33,"")</f>
        <v/>
      </c>
      <c r="AC8" s="111" t="str">
        <f>IF(females!N34&gt;0,females!N34,"")</f>
        <v/>
      </c>
      <c r="AD8" s="112" t="str">
        <f>IF(females!N35&gt;0,females!N35,"")</f>
        <v/>
      </c>
    </row>
    <row r="9" spans="1:30" x14ac:dyDescent="0.2">
      <c r="A9" s="63" t="str">
        <f t="shared" si="0"/>
        <v>Echiniscus pellucidus</v>
      </c>
      <c r="B9" s="79" t="str">
        <f t="shared" si="0"/>
        <v>ZA.228+259+260</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3" t="str">
        <f>IF(females!P13&gt;0,females!P13,"")</f>
        <v/>
      </c>
      <c r="M9" s="113" t="str">
        <f>IF(females!P14&gt;0,females!P14,"")</f>
        <v/>
      </c>
      <c r="N9" s="113" t="str">
        <f>IF(females!P15&gt;0,females!P15,"")</f>
        <v/>
      </c>
      <c r="O9" s="113" t="str">
        <f>IF(females!P16&gt;0,females!P16,"")</f>
        <v/>
      </c>
      <c r="P9" s="113" t="str">
        <f>IF(females!P17&gt;0,females!P17,"")</f>
        <v/>
      </c>
      <c r="Q9" s="113" t="str">
        <f>IF(females!P18&gt;0,females!P18,"")</f>
        <v/>
      </c>
      <c r="R9" s="113" t="str">
        <f>IF(females!P19&gt;0,females!P19,"")</f>
        <v/>
      </c>
      <c r="S9" s="113" t="str">
        <f>IF(females!P21&gt;0,females!P21,"")</f>
        <v/>
      </c>
      <c r="T9" s="113" t="str">
        <f>IF(females!P22&gt;0,females!P22,"")</f>
        <v/>
      </c>
      <c r="U9" s="112" t="str">
        <f>IF(females!P23&gt;0,females!P23,"")</f>
        <v/>
      </c>
      <c r="V9" s="113" t="str">
        <f>IF(females!P25&gt;0,females!P25,"")</f>
        <v/>
      </c>
      <c r="W9" s="113" t="str">
        <f>IF(females!P26&gt;0,females!P26,"")</f>
        <v/>
      </c>
      <c r="X9" s="112" t="str">
        <f>IF(females!P27&gt;0,females!P27,"")</f>
        <v/>
      </c>
      <c r="Y9" s="113" t="str">
        <f>IF(females!P29&gt;0,females!P29,"")</f>
        <v/>
      </c>
      <c r="Z9" s="111" t="str">
        <f>IF(females!P30&gt;0,females!P30,"")</f>
        <v/>
      </c>
      <c r="AA9" s="112" t="str">
        <f>IF(females!P31&gt;0,females!P31,"")</f>
        <v/>
      </c>
      <c r="AB9" s="111" t="str">
        <f>IF(females!P33&gt;0,females!P33,"")</f>
        <v/>
      </c>
      <c r="AC9" s="111" t="str">
        <f>IF(females!P34&gt;0,females!P34,"")</f>
        <v/>
      </c>
      <c r="AD9" s="112" t="str">
        <f>IF(females!P35&gt;0,females!P35,"")</f>
        <v/>
      </c>
    </row>
    <row r="10" spans="1:30" x14ac:dyDescent="0.2">
      <c r="A10" s="63" t="str">
        <f t="shared" si="0"/>
        <v>Echiniscus pellucidus</v>
      </c>
      <c r="B10" s="79" t="str">
        <f t="shared" si="0"/>
        <v>ZA.228+259+260</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3" t="str">
        <f>IF(females!R13&gt;0,females!R13,"")</f>
        <v/>
      </c>
      <c r="M10" s="113" t="str">
        <f>IF(females!R14&gt;0,females!R14,"")</f>
        <v/>
      </c>
      <c r="N10" s="113" t="str">
        <f>IF(females!R15&gt;0,females!R15,"")</f>
        <v/>
      </c>
      <c r="O10" s="113" t="str">
        <f>IF(females!R16&gt;0,females!R16,"")</f>
        <v/>
      </c>
      <c r="P10" s="113" t="str">
        <f>IF(females!R17&gt;0,females!R17,"")</f>
        <v/>
      </c>
      <c r="Q10" s="113" t="str">
        <f>IF(females!R18&gt;0,females!R18,"")</f>
        <v/>
      </c>
      <c r="R10" s="113" t="str">
        <f>IF(females!R19&gt;0,females!R19,"")</f>
        <v/>
      </c>
      <c r="S10" s="113" t="str">
        <f>IF(females!R21&gt;0,females!R21,"")</f>
        <v/>
      </c>
      <c r="T10" s="113" t="str">
        <f>IF(females!R22&gt;0,females!R22,"")</f>
        <v/>
      </c>
      <c r="U10" s="112" t="str">
        <f>IF(females!R23&gt;0,females!R23,"")</f>
        <v/>
      </c>
      <c r="V10" s="113" t="str">
        <f>IF(females!R25&gt;0,females!R25,"")</f>
        <v/>
      </c>
      <c r="W10" s="113" t="str">
        <f>IF(females!R26&gt;0,females!R26,"")</f>
        <v/>
      </c>
      <c r="X10" s="112" t="str">
        <f>IF(females!R27&gt;0,females!R27,"")</f>
        <v/>
      </c>
      <c r="Y10" s="113" t="str">
        <f>IF(females!R29&gt;0,females!R29,"")</f>
        <v/>
      </c>
      <c r="Z10" s="111" t="str">
        <f>IF(females!R30&gt;0,females!R30,"")</f>
        <v/>
      </c>
      <c r="AA10" s="112" t="str">
        <f>IF(females!R31&gt;0,females!R31,"")</f>
        <v/>
      </c>
      <c r="AB10" s="111" t="str">
        <f>IF(females!R33&gt;0,females!R33,"")</f>
        <v/>
      </c>
      <c r="AC10" s="111" t="str">
        <f>IF(females!R34&gt;0,females!R34,"")</f>
        <v/>
      </c>
      <c r="AD10" s="112" t="str">
        <f>IF(females!R35&gt;0,females!R35,"")</f>
        <v/>
      </c>
    </row>
    <row r="11" spans="1:30" x14ac:dyDescent="0.2">
      <c r="A11" s="63" t="str">
        <f t="shared" si="0"/>
        <v>Echiniscus pellucidus</v>
      </c>
      <c r="B11" s="79" t="str">
        <f t="shared" si="0"/>
        <v>ZA.228+259+260</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3" t="str">
        <f>IF(females!T13&gt;0,females!T13,"")</f>
        <v/>
      </c>
      <c r="M11" s="113" t="str">
        <f>IF(females!T14&gt;0,females!T14,"")</f>
        <v/>
      </c>
      <c r="N11" s="113" t="str">
        <f>IF(females!T15&gt;0,females!T15,"")</f>
        <v/>
      </c>
      <c r="O11" s="113" t="str">
        <f>IF(females!T16&gt;0,females!T16,"")</f>
        <v/>
      </c>
      <c r="P11" s="113" t="str">
        <f>IF(females!T17&gt;0,females!T17,"")</f>
        <v/>
      </c>
      <c r="Q11" s="113" t="str">
        <f>IF(females!T18&gt;0,females!T18,"")</f>
        <v/>
      </c>
      <c r="R11" s="113" t="str">
        <f>IF(females!T19&gt;0,females!T19,"")</f>
        <v/>
      </c>
      <c r="S11" s="113" t="str">
        <f>IF(females!T21&gt;0,females!T21,"")</f>
        <v/>
      </c>
      <c r="T11" s="113" t="str">
        <f>IF(females!T22&gt;0,females!T22,"")</f>
        <v/>
      </c>
      <c r="U11" s="112" t="str">
        <f>IF(females!T23&gt;0,females!T23,"")</f>
        <v/>
      </c>
      <c r="V11" s="113" t="str">
        <f>IF(females!T25&gt;0,females!T25,"")</f>
        <v/>
      </c>
      <c r="W11" s="113" t="str">
        <f>IF(females!T26&gt;0,females!T26,"")</f>
        <v/>
      </c>
      <c r="X11" s="112" t="str">
        <f>IF(females!T27&gt;0,females!T27,"")</f>
        <v/>
      </c>
      <c r="Y11" s="113" t="str">
        <f>IF(females!T29&gt;0,females!T29,"")</f>
        <v/>
      </c>
      <c r="Z11" s="111" t="str">
        <f>IF(females!T30&gt;0,females!T30,"")</f>
        <v/>
      </c>
      <c r="AA11" s="112" t="str">
        <f>IF(females!T31&gt;0,females!T31,"")</f>
        <v/>
      </c>
      <c r="AB11" s="111" t="str">
        <f>IF(females!T33&gt;0,females!T33,"")</f>
        <v/>
      </c>
      <c r="AC11" s="111" t="str">
        <f>IF(females!T34&gt;0,females!T34,"")</f>
        <v/>
      </c>
      <c r="AD11" s="112" t="str">
        <f>IF(females!T35&gt;0,females!T35,"")</f>
        <v/>
      </c>
    </row>
    <row r="12" spans="1:30" x14ac:dyDescent="0.2">
      <c r="A12" s="63" t="str">
        <f t="shared" si="0"/>
        <v>Echiniscus pellucidus</v>
      </c>
      <c r="B12" s="79" t="str">
        <f t="shared" si="0"/>
        <v>ZA.228+259+260</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3" t="str">
        <f>IF(females!V13&gt;0,females!V13,"")</f>
        <v/>
      </c>
      <c r="M12" s="113" t="str">
        <f>IF(females!V14&gt;0,females!V14,"")</f>
        <v/>
      </c>
      <c r="N12" s="113" t="str">
        <f>IF(females!V15&gt;0,females!V15,"")</f>
        <v/>
      </c>
      <c r="O12" s="113" t="str">
        <f>IF(females!V16&gt;0,females!V16,"")</f>
        <v/>
      </c>
      <c r="P12" s="113" t="str">
        <f>IF(females!V17&gt;0,females!V17,"")</f>
        <v/>
      </c>
      <c r="Q12" s="113" t="str">
        <f>IF(females!V18&gt;0,females!V18,"")</f>
        <v/>
      </c>
      <c r="R12" s="113" t="str">
        <f>IF(females!V19&gt;0,females!V19,"")</f>
        <v/>
      </c>
      <c r="S12" s="113" t="str">
        <f>IF(females!V21&gt;0,females!V21,"")</f>
        <v/>
      </c>
      <c r="T12" s="113" t="str">
        <f>IF(females!V22&gt;0,females!V22,"")</f>
        <v/>
      </c>
      <c r="U12" s="112" t="str">
        <f>IF(females!V23&gt;0,females!V23,"")</f>
        <v/>
      </c>
      <c r="V12" s="113" t="str">
        <f>IF(females!V25&gt;0,females!V25,"")</f>
        <v/>
      </c>
      <c r="W12" s="113" t="str">
        <f>IF(females!V26&gt;0,females!V26,"")</f>
        <v/>
      </c>
      <c r="X12" s="112" t="str">
        <f>IF(females!V27&gt;0,females!V27,"")</f>
        <v/>
      </c>
      <c r="Y12" s="113" t="str">
        <f>IF(females!V29&gt;0,females!V29,"")</f>
        <v/>
      </c>
      <c r="Z12" s="111" t="str">
        <f>IF(females!V30&gt;0,females!V30,"")</f>
        <v/>
      </c>
      <c r="AA12" s="112" t="str">
        <f>IF(females!V31&gt;0,females!V31,"")</f>
        <v/>
      </c>
      <c r="AB12" s="111" t="str">
        <f>IF(females!V33&gt;0,females!V33,"")</f>
        <v/>
      </c>
      <c r="AC12" s="111" t="str">
        <f>IF(females!V34&gt;0,females!V34,"")</f>
        <v/>
      </c>
      <c r="AD12" s="112" t="str">
        <f>IF(females!V35&gt;0,females!V35,"")</f>
        <v/>
      </c>
    </row>
    <row r="13" spans="1:30" x14ac:dyDescent="0.2">
      <c r="A13" s="63" t="str">
        <f t="shared" si="0"/>
        <v>Echiniscus pellucidus</v>
      </c>
      <c r="B13" s="79" t="str">
        <f t="shared" si="0"/>
        <v>ZA.228+259+260</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IF(females!X14&gt;0,females!X14,"")</f>
        <v/>
      </c>
      <c r="N13" s="113" t="str">
        <f>IF(females!X15&gt;0,females!X15,"")</f>
        <v/>
      </c>
      <c r="O13" s="113" t="str">
        <f>IF(females!X16&gt;0,females!X16,"")</f>
        <v/>
      </c>
      <c r="P13" s="113" t="str">
        <f>IF(females!X17&gt;0,females!X17,"")</f>
        <v/>
      </c>
      <c r="Q13" s="113" t="str">
        <f>IF(females!X18&gt;0,females!X18,"")</f>
        <v/>
      </c>
      <c r="R13" s="113" t="str">
        <f>IF(females!X19&gt;0,females!X19,"")</f>
        <v/>
      </c>
      <c r="S13" s="113" t="str">
        <f>IF(females!X21&gt;0,females!X21,"")</f>
        <v/>
      </c>
      <c r="T13" s="113" t="str">
        <f>IF(females!X22&gt;0,females!X22,"")</f>
        <v/>
      </c>
      <c r="U13" s="112" t="str">
        <f>IF(females!X23&gt;0,females!X23,"")</f>
        <v/>
      </c>
      <c r="V13" s="113" t="str">
        <f>IF(females!X25&gt;0,females!X25,"")</f>
        <v/>
      </c>
      <c r="W13" s="113" t="str">
        <f>IF(females!X26&gt;0,females!X26,"")</f>
        <v/>
      </c>
      <c r="X13" s="112" t="str">
        <f>IF(females!X27&gt;0,females!X27,"")</f>
        <v/>
      </c>
      <c r="Y13" s="113" t="str">
        <f>IF(females!X29&gt;0,females!X29,"")</f>
        <v/>
      </c>
      <c r="Z13" s="111" t="str">
        <f>IF(females!X30&gt;0,females!X30,"")</f>
        <v/>
      </c>
      <c r="AA13" s="112" t="str">
        <f>IF(females!X31&gt;0,females!X31,"")</f>
        <v/>
      </c>
      <c r="AB13" s="111" t="str">
        <f>IF(females!X33&gt;0,females!X33,"")</f>
        <v/>
      </c>
      <c r="AC13" s="111" t="str">
        <f>IF(females!X34&gt;0,females!X34,"")</f>
        <v/>
      </c>
      <c r="AD13" s="112" t="str">
        <f>IF(females!X35&gt;0,females!X35,"")</f>
        <v/>
      </c>
    </row>
    <row r="14" spans="1:30" x14ac:dyDescent="0.2">
      <c r="A14" s="63" t="str">
        <f t="shared" si="0"/>
        <v>Echiniscus pellucidus</v>
      </c>
      <c r="B14" s="79" t="str">
        <f t="shared" si="0"/>
        <v>ZA.228+259+260</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IF(females!Z14&gt;0,females!Z14,"")</f>
        <v/>
      </c>
      <c r="N14" s="113" t="str">
        <f>IF(females!Z15&gt;0,females!Z15,"")</f>
        <v/>
      </c>
      <c r="O14" s="113" t="str">
        <f>IF(females!Z16&gt;0,females!Z16,"")</f>
        <v/>
      </c>
      <c r="P14" s="113" t="str">
        <f>IF(females!Z17&gt;0,females!Z17,"")</f>
        <v/>
      </c>
      <c r="Q14" s="113" t="str">
        <f>IF(females!Z18&gt;0,females!Z18,"")</f>
        <v/>
      </c>
      <c r="R14" s="113" t="str">
        <f>IF(females!Z19&gt;0,females!Z19,"")</f>
        <v/>
      </c>
      <c r="S14" s="113" t="str">
        <f>IF(females!Z21&gt;0,females!Z21,"")</f>
        <v/>
      </c>
      <c r="T14" s="113" t="str">
        <f>IF(females!Z22&gt;0,females!Z22,"")</f>
        <v/>
      </c>
      <c r="U14" s="112" t="str">
        <f>IF(females!Z23&gt;0,females!Z23,"")</f>
        <v/>
      </c>
      <c r="V14" s="113" t="str">
        <f>IF(females!Z25&gt;0,females!Z25,"")</f>
        <v/>
      </c>
      <c r="W14" s="113" t="str">
        <f>IF(females!Z26&gt;0,females!Z26,"")</f>
        <v/>
      </c>
      <c r="X14" s="112" t="str">
        <f>IF(females!Z27&gt;0,females!Z27,"")</f>
        <v/>
      </c>
      <c r="Y14" s="113" t="str">
        <f>IF(females!Z29&gt;0,females!Z29,"")</f>
        <v/>
      </c>
      <c r="Z14" s="111" t="str">
        <f>IF(females!Z30&gt;0,females!Z30,"")</f>
        <v/>
      </c>
      <c r="AA14" s="112" t="str">
        <f>IF(females!Z31&gt;0,females!Z31,"")</f>
        <v/>
      </c>
      <c r="AB14" s="111" t="str">
        <f>IF(females!Z33&gt;0,females!Z33,"")</f>
        <v/>
      </c>
      <c r="AC14" s="111" t="str">
        <f>IF(females!Z34&gt;0,females!Z34,"")</f>
        <v/>
      </c>
      <c r="AD14" s="112" t="str">
        <f>IF(females!Z35&gt;0,females!Z35,"")</f>
        <v/>
      </c>
    </row>
    <row r="15" spans="1:30" x14ac:dyDescent="0.2">
      <c r="A15" s="63" t="str">
        <f t="shared" si="0"/>
        <v>Echiniscus pellucidus</v>
      </c>
      <c r="B15" s="79" t="str">
        <f t="shared" si="0"/>
        <v>ZA.228+259+260</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IF(females!AB14&gt;0,females!AB14,"")</f>
        <v/>
      </c>
      <c r="N15" s="113" t="str">
        <f>IF(females!AB15&gt;0,females!AB15,"")</f>
        <v/>
      </c>
      <c r="O15" s="113" t="str">
        <f>IF(females!AB16&gt;0,females!AB16,"")</f>
        <v/>
      </c>
      <c r="P15" s="113" t="str">
        <f>IF(females!AB17&gt;0,females!AB17,"")</f>
        <v/>
      </c>
      <c r="Q15" s="113" t="str">
        <f>IF(females!AB18&gt;0,females!AB18,"")</f>
        <v/>
      </c>
      <c r="R15" s="113" t="str">
        <f>IF(females!AB19&gt;0,females!AB19,"")</f>
        <v/>
      </c>
      <c r="S15" s="113" t="str">
        <f>IF(females!AB21&gt;0,females!AB21,"")</f>
        <v/>
      </c>
      <c r="T15" s="113" t="str">
        <f>IF(females!AB22&gt;0,females!AB22,"")</f>
        <v/>
      </c>
      <c r="U15" s="112" t="str">
        <f>IF(females!AB23&gt;0,females!AB23,"")</f>
        <v/>
      </c>
      <c r="V15" s="113" t="str">
        <f>IF(females!AB25&gt;0,females!AB25,"")</f>
        <v/>
      </c>
      <c r="W15" s="113" t="str">
        <f>IF(females!AB26&gt;0,females!AB26,"")</f>
        <v/>
      </c>
      <c r="X15" s="112" t="str">
        <f>IF(females!AB27&gt;0,females!AB27,"")</f>
        <v/>
      </c>
      <c r="Y15" s="113" t="str">
        <f>IF(females!AB29&gt;0,females!AB29,"")</f>
        <v/>
      </c>
      <c r="Z15" s="111" t="str">
        <f>IF(females!AB30&gt;0,females!AB30,"")</f>
        <v/>
      </c>
      <c r="AA15" s="112" t="str">
        <f>IF(females!AB31&gt;0,females!AB31,"")</f>
        <v/>
      </c>
      <c r="AB15" s="111" t="str">
        <f>IF(females!AB33&gt;0,females!AB33,"")</f>
        <v/>
      </c>
      <c r="AC15" s="111" t="str">
        <f>IF(females!AB34&gt;0,females!AB34,"")</f>
        <v/>
      </c>
      <c r="AD15" s="112" t="str">
        <f>IF(females!AB35&gt;0,females!AB35,"")</f>
        <v/>
      </c>
    </row>
    <row r="16" spans="1:30" x14ac:dyDescent="0.2">
      <c r="A16" s="63" t="str">
        <f t="shared" si="0"/>
        <v>Echiniscus pellucidus</v>
      </c>
      <c r="B16" s="79" t="str">
        <f t="shared" si="0"/>
        <v>ZA.228+259+260</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IF(females!AD14&gt;0,females!AD14,"")</f>
        <v/>
      </c>
      <c r="N16" s="113" t="str">
        <f>IF(females!AD15&gt;0,females!AD15,"")</f>
        <v/>
      </c>
      <c r="O16" s="113" t="str">
        <f>IF(females!AD16&gt;0,females!AD16,"")</f>
        <v/>
      </c>
      <c r="P16" s="113" t="str">
        <f>IF(females!AD17&gt;0,females!AD17,"")</f>
        <v/>
      </c>
      <c r="Q16" s="113" t="str">
        <f>IF(females!AD18&gt;0,females!AD18,"")</f>
        <v/>
      </c>
      <c r="R16" s="113" t="str">
        <f>IF(females!AD19&gt;0,females!AD19,"")</f>
        <v/>
      </c>
      <c r="S16" s="113" t="str">
        <f>IF(females!AD21&gt;0,females!AD21,"")</f>
        <v/>
      </c>
      <c r="T16" s="113" t="str">
        <f>IF(females!AD22&gt;0,females!AD22,"")</f>
        <v/>
      </c>
      <c r="U16" s="112" t="str">
        <f>IF(females!AD23&gt;0,females!AD23,"")</f>
        <v/>
      </c>
      <c r="V16" s="113" t="str">
        <f>IF(females!AD25&gt;0,females!AD25,"")</f>
        <v/>
      </c>
      <c r="W16" s="113" t="str">
        <f>IF(females!AD26&gt;0,females!AD26,"")</f>
        <v/>
      </c>
      <c r="X16" s="112" t="str">
        <f>IF(females!AD27&gt;0,females!AD27,"")</f>
        <v/>
      </c>
      <c r="Y16" s="113" t="str">
        <f>IF(females!AD29&gt;0,females!AD29,"")</f>
        <v/>
      </c>
      <c r="Z16" s="111" t="str">
        <f>IF(females!AD30&gt;0,females!AD30,"")</f>
        <v/>
      </c>
      <c r="AA16" s="112" t="str">
        <f>IF(females!AD31&gt;0,females!AD31,"")</f>
        <v/>
      </c>
      <c r="AB16" s="111" t="str">
        <f>IF(females!AD33&gt;0,females!AD33,"")</f>
        <v/>
      </c>
      <c r="AC16" s="111" t="str">
        <f>IF(females!AD34&gt;0,females!AD34,"")</f>
        <v/>
      </c>
      <c r="AD16" s="112" t="str">
        <f>IF(females!AD35&gt;0,females!AD35,"")</f>
        <v/>
      </c>
    </row>
    <row r="17" spans="1:30" x14ac:dyDescent="0.2">
      <c r="A17" s="63" t="str">
        <f t="shared" si="0"/>
        <v>Echiniscus pellucidus</v>
      </c>
      <c r="B17" s="79" t="str">
        <f t="shared" si="0"/>
        <v>ZA.228+259+260</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IF(females!AF14&gt;0,females!AF14,"")</f>
        <v/>
      </c>
      <c r="N17" s="113" t="str">
        <f>IF(females!AF15&gt;0,females!AF15,"")</f>
        <v/>
      </c>
      <c r="O17" s="113" t="str">
        <f>IF(females!AF16&gt;0,females!AF16,"")</f>
        <v/>
      </c>
      <c r="P17" s="113" t="str">
        <f>IF(females!AF17&gt;0,females!AF17,"")</f>
        <v/>
      </c>
      <c r="Q17" s="113" t="str">
        <f>IF(females!AF18&gt;0,females!AF18,"")</f>
        <v/>
      </c>
      <c r="R17" s="113" t="str">
        <f>IF(females!AF19&gt;0,females!AF19,"")</f>
        <v/>
      </c>
      <c r="S17" s="113" t="str">
        <f>IF(females!AF21&gt;0,females!AF21,"")</f>
        <v/>
      </c>
      <c r="T17" s="113" t="str">
        <f>IF(females!AF22&gt;0,females!AF22,"")</f>
        <v/>
      </c>
      <c r="U17" s="112" t="str">
        <f>IF(females!AF23&gt;0,females!AF23,"")</f>
        <v/>
      </c>
      <c r="V17" s="113" t="str">
        <f>IF(females!AF25&gt;0,females!AF25,"")</f>
        <v/>
      </c>
      <c r="W17" s="113" t="str">
        <f>IF(females!AF26&gt;0,females!AF26,"")</f>
        <v/>
      </c>
      <c r="X17" s="112" t="str">
        <f>IF(females!AF27&gt;0,females!AF27,"")</f>
        <v/>
      </c>
      <c r="Y17" s="113" t="str">
        <f>IF(females!AF29&gt;0,females!AF29,"")</f>
        <v/>
      </c>
      <c r="Z17" s="111" t="str">
        <f>IF(females!AF30&gt;0,females!AF30,"")</f>
        <v/>
      </c>
      <c r="AA17" s="112" t="str">
        <f>IF(females!AF31&gt;0,females!AF31,"")</f>
        <v/>
      </c>
      <c r="AB17" s="111" t="str">
        <f>IF(females!AF33&gt;0,females!AF33,"")</f>
        <v/>
      </c>
      <c r="AC17" s="111" t="str">
        <f>IF(females!AF34&gt;0,females!AF34,"")</f>
        <v/>
      </c>
      <c r="AD17" s="112" t="str">
        <f>IF(females!AF35&gt;0,females!AF35,"")</f>
        <v/>
      </c>
    </row>
    <row r="18" spans="1:30" x14ac:dyDescent="0.2">
      <c r="A18" s="63" t="str">
        <f t="shared" si="0"/>
        <v>Echiniscus pellucidus</v>
      </c>
      <c r="B18" s="79" t="str">
        <f t="shared" si="0"/>
        <v>ZA.228+259+260</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IF(females!AH14&gt;0,females!AH14,"")</f>
        <v/>
      </c>
      <c r="N18" s="113" t="str">
        <f>IF(females!AH15&gt;0,females!AH15,"")</f>
        <v/>
      </c>
      <c r="O18" s="113" t="str">
        <f>IF(females!AH16&gt;0,females!AH16,"")</f>
        <v/>
      </c>
      <c r="P18" s="113" t="str">
        <f>IF(females!AH17&gt;0,females!AH17,"")</f>
        <v/>
      </c>
      <c r="Q18" s="113" t="str">
        <f>IF(females!AH18&gt;0,females!AH18,"")</f>
        <v/>
      </c>
      <c r="R18" s="113" t="str">
        <f>IF(females!AH19&gt;0,females!AH19,"")</f>
        <v/>
      </c>
      <c r="S18" s="113" t="str">
        <f>IF(females!AH21&gt;0,females!AH21,"")</f>
        <v/>
      </c>
      <c r="T18" s="113" t="str">
        <f>IF(females!AH22&gt;0,females!AH22,"")</f>
        <v/>
      </c>
      <c r="U18" s="112" t="str">
        <f>IF(females!AH23&gt;0,females!AH23,"")</f>
        <v/>
      </c>
      <c r="V18" s="113" t="str">
        <f>IF(females!AH25&gt;0,females!AH25,"")</f>
        <v/>
      </c>
      <c r="W18" s="113" t="str">
        <f>IF(females!AH26&gt;0,females!AH26,"")</f>
        <v/>
      </c>
      <c r="X18" s="112" t="str">
        <f>IF(females!AH27&gt;0,females!AH27,"")</f>
        <v/>
      </c>
      <c r="Y18" s="113" t="str">
        <f>IF(females!AH29&gt;0,females!AH29,"")</f>
        <v/>
      </c>
      <c r="Z18" s="111" t="str">
        <f>IF(females!AH30&gt;0,females!AH30,"")</f>
        <v/>
      </c>
      <c r="AA18" s="112" t="str">
        <f>IF(females!AH31&gt;0,females!AH31,"")</f>
        <v/>
      </c>
      <c r="AB18" s="111" t="str">
        <f>IF(females!AH33&gt;0,females!AH33,"")</f>
        <v/>
      </c>
      <c r="AC18" s="111" t="str">
        <f>IF(females!AH34&gt;0,females!AH34,"")</f>
        <v/>
      </c>
      <c r="AD18" s="112" t="str">
        <f>IF(females!AH35&gt;0,females!AH35,"")</f>
        <v/>
      </c>
    </row>
    <row r="19" spans="1:30" x14ac:dyDescent="0.2">
      <c r="A19" s="63" t="str">
        <f t="shared" si="0"/>
        <v>Echiniscus pellucidus</v>
      </c>
      <c r="B19" s="79" t="str">
        <f t="shared" si="0"/>
        <v>ZA.228+259+260</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IF(females!AJ14&gt;0,females!AJ14,"")</f>
        <v/>
      </c>
      <c r="N19" s="113" t="str">
        <f>IF(females!AJ15&gt;0,females!AJ15,"")</f>
        <v/>
      </c>
      <c r="O19" s="113" t="str">
        <f>IF(females!AJ16&gt;0,females!AJ16,"")</f>
        <v/>
      </c>
      <c r="P19" s="113" t="str">
        <f>IF(females!AJ17&gt;0,females!AJ17,"")</f>
        <v/>
      </c>
      <c r="Q19" s="113" t="str">
        <f>IF(females!AJ18&gt;0,females!AJ18,"")</f>
        <v/>
      </c>
      <c r="R19" s="113" t="str">
        <f>IF(females!AJ19&gt;0,females!AJ19,"")</f>
        <v/>
      </c>
      <c r="S19" s="113" t="str">
        <f>IF(females!AJ21&gt;0,females!AJ21,"")</f>
        <v/>
      </c>
      <c r="T19" s="113" t="str">
        <f>IF(females!AJ22&gt;0,females!AJ22,"")</f>
        <v/>
      </c>
      <c r="U19" s="112" t="str">
        <f>IF(females!AJ23&gt;0,females!AJ23,"")</f>
        <v/>
      </c>
      <c r="V19" s="113" t="str">
        <f>IF(females!AJ25&gt;0,females!AJ25,"")</f>
        <v/>
      </c>
      <c r="W19" s="113" t="str">
        <f>IF(females!AJ26&gt;0,females!AJ26,"")</f>
        <v/>
      </c>
      <c r="X19" s="112" t="str">
        <f>IF(females!AJ27&gt;0,females!AJ27,"")</f>
        <v/>
      </c>
      <c r="Y19" s="113" t="str">
        <f>IF(females!AJ29&gt;0,females!AJ29,"")</f>
        <v/>
      </c>
      <c r="Z19" s="111" t="str">
        <f>IF(females!AJ30&gt;0,females!AJ30,"")</f>
        <v/>
      </c>
      <c r="AA19" s="112" t="str">
        <f>IF(females!AJ31&gt;0,females!AJ31,"")</f>
        <v/>
      </c>
      <c r="AB19" s="111" t="str">
        <f>IF(females!AJ33&gt;0,females!AJ33,"")</f>
        <v/>
      </c>
      <c r="AC19" s="111" t="str">
        <f>IF(females!AJ34&gt;0,females!AJ34,"")</f>
        <v/>
      </c>
      <c r="AD19" s="112" t="str">
        <f>IF(females!AJ35&gt;0,females!AJ35,"")</f>
        <v/>
      </c>
    </row>
    <row r="20" spans="1:30" x14ac:dyDescent="0.2">
      <c r="A20" s="63" t="str">
        <f t="shared" ref="A20:B31" si="1">A$2</f>
        <v>Echiniscus pellucidus</v>
      </c>
      <c r="B20" s="79" t="str">
        <f t="shared" si="1"/>
        <v>ZA.228+259+260</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IF(females!AL14&gt;0,females!AL14,"")</f>
        <v/>
      </c>
      <c r="N20" s="113" t="str">
        <f>IF(females!AL15&gt;0,females!AL15,"")</f>
        <v/>
      </c>
      <c r="O20" s="113" t="str">
        <f>IF(females!AL16&gt;0,females!AL16,"")</f>
        <v/>
      </c>
      <c r="P20" s="113" t="str">
        <f>IF(females!AL17&gt;0,females!AL17,"")</f>
        <v/>
      </c>
      <c r="Q20" s="113" t="str">
        <f>IF(females!AL18&gt;0,females!AL18,"")</f>
        <v/>
      </c>
      <c r="R20" s="113" t="str">
        <f>IF(females!AL19&gt;0,females!AL19,"")</f>
        <v/>
      </c>
      <c r="S20" s="113" t="str">
        <f>IF(females!AL21&gt;0,females!AL21,"")</f>
        <v/>
      </c>
      <c r="T20" s="113" t="str">
        <f>IF(females!AL22&gt;0,females!AL22,"")</f>
        <v/>
      </c>
      <c r="U20" s="112" t="str">
        <f>IF(females!AL23&gt;0,females!AL23,"")</f>
        <v/>
      </c>
      <c r="V20" s="113" t="str">
        <f>IF(females!AL25&gt;0,females!AL25,"")</f>
        <v/>
      </c>
      <c r="W20" s="113" t="str">
        <f>IF(females!AL26&gt;0,females!AL26,"")</f>
        <v/>
      </c>
      <c r="X20" s="112" t="str">
        <f>IF(females!AL27&gt;0,females!AL27,"")</f>
        <v/>
      </c>
      <c r="Y20" s="113" t="str">
        <f>IF(females!AL29&gt;0,females!AL29,"")</f>
        <v/>
      </c>
      <c r="Z20" s="111" t="str">
        <f>IF(females!AL30&gt;0,females!AL30,"")</f>
        <v/>
      </c>
      <c r="AA20" s="112" t="str">
        <f>IF(females!AL31&gt;0,females!AL31,"")</f>
        <v/>
      </c>
      <c r="AB20" s="111" t="str">
        <f>IF(females!AL33&gt;0,females!AL33,"")</f>
        <v/>
      </c>
      <c r="AC20" s="111" t="str">
        <f>IF(females!AL34&gt;0,females!AL34,"")</f>
        <v/>
      </c>
      <c r="AD20" s="112" t="str">
        <f>IF(females!AL35&gt;0,females!AL35,"")</f>
        <v/>
      </c>
    </row>
    <row r="21" spans="1:30" x14ac:dyDescent="0.2">
      <c r="A21" s="63" t="str">
        <f t="shared" si="1"/>
        <v>Echiniscus pellucidus</v>
      </c>
      <c r="B21" s="79" t="str">
        <f t="shared" si="1"/>
        <v>ZA.228+259+260</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IF(females!AN14&gt;0,females!AN14,"")</f>
        <v/>
      </c>
      <c r="N21" s="113" t="str">
        <f>IF(females!AN15&gt;0,females!AN15,"")</f>
        <v/>
      </c>
      <c r="O21" s="113" t="str">
        <f>IF(females!AN16&gt;0,females!AN16,"")</f>
        <v/>
      </c>
      <c r="P21" s="113" t="str">
        <f>IF(females!AN17&gt;0,females!AN17,"")</f>
        <v/>
      </c>
      <c r="Q21" s="113" t="str">
        <f>IF(females!AN18&gt;0,females!AN18,"")</f>
        <v/>
      </c>
      <c r="R21" s="113" t="str">
        <f>IF(females!AN19&gt;0,females!AN19,"")</f>
        <v/>
      </c>
      <c r="S21" s="113" t="str">
        <f>IF(females!AN21&gt;0,females!AN21,"")</f>
        <v/>
      </c>
      <c r="T21" s="113" t="str">
        <f>IF(females!AN22&gt;0,females!AN22,"")</f>
        <v/>
      </c>
      <c r="U21" s="112" t="str">
        <f>IF(females!AN23&gt;0,females!AN23,"")</f>
        <v/>
      </c>
      <c r="V21" s="113" t="str">
        <f>IF(females!AN25&gt;0,females!AN25,"")</f>
        <v/>
      </c>
      <c r="W21" s="113" t="str">
        <f>IF(females!AN26&gt;0,females!AN26,"")</f>
        <v/>
      </c>
      <c r="X21" s="112" t="str">
        <f>IF(females!AN27&gt;0,females!AN27,"")</f>
        <v/>
      </c>
      <c r="Y21" s="113" t="str">
        <f>IF(females!AN29&gt;0,females!AN29,"")</f>
        <v/>
      </c>
      <c r="Z21" s="111" t="str">
        <f>IF(females!AN30&gt;0,females!AN30,"")</f>
        <v/>
      </c>
      <c r="AA21" s="112" t="str">
        <f>IF(females!AN31&gt;0,females!AN31,"")</f>
        <v/>
      </c>
      <c r="AB21" s="111" t="str">
        <f>IF(females!AN33&gt;0,females!AN33,"")</f>
        <v/>
      </c>
      <c r="AC21" s="111" t="str">
        <f>IF(females!AN34&gt;0,females!AN34,"")</f>
        <v/>
      </c>
      <c r="AD21" s="112" t="str">
        <f>IF(females!AN35&gt;0,females!AN35,"")</f>
        <v/>
      </c>
    </row>
    <row r="22" spans="1:30" x14ac:dyDescent="0.2">
      <c r="A22" s="63" t="str">
        <f t="shared" si="1"/>
        <v>Echiniscus pellucidus</v>
      </c>
      <c r="B22" s="79" t="str">
        <f t="shared" si="1"/>
        <v>ZA.228+259+260</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IF(females!AP19&gt;0,females!AP19,"")</f>
        <v/>
      </c>
      <c r="S22" s="113" t="str">
        <f>IF(females!AP21&gt;0,females!AP21,"")</f>
        <v/>
      </c>
      <c r="T22" s="113" t="str">
        <f>IF(females!AP22&gt;0,females!AP22,"")</f>
        <v/>
      </c>
      <c r="U22" s="112" t="str">
        <f>IF(females!AP23&gt;0,females!AP23,"")</f>
        <v/>
      </c>
      <c r="V22" s="113" t="str">
        <f>IF(females!AP25&gt;0,females!AP25,"")</f>
        <v/>
      </c>
      <c r="W22" s="113" t="str">
        <f>IF(females!AP26&gt;0,females!AP26,"")</f>
        <v/>
      </c>
      <c r="X22" s="112" t="str">
        <f>IF(females!AP27&gt;0,females!AP27,"")</f>
        <v/>
      </c>
      <c r="Y22" s="113" t="str">
        <f>IF(females!AP29&gt;0,females!AP29,"")</f>
        <v/>
      </c>
      <c r="Z22" s="111" t="str">
        <f>IF(females!AP30&gt;0,females!AP30,"")</f>
        <v/>
      </c>
      <c r="AA22" s="112" t="str">
        <f>IF(females!AP31&gt;0,females!AP31,"")</f>
        <v/>
      </c>
      <c r="AB22" s="111" t="str">
        <f>IF(females!AP33&gt;0,females!AP33,"")</f>
        <v/>
      </c>
      <c r="AC22" s="111" t="str">
        <f>IF(females!AP34&gt;0,females!AP34,"")</f>
        <v/>
      </c>
      <c r="AD22" s="112" t="str">
        <f>IF(females!AP35&gt;0,females!AP35,"")</f>
        <v/>
      </c>
    </row>
    <row r="23" spans="1:30" x14ac:dyDescent="0.2">
      <c r="A23" s="63" t="str">
        <f t="shared" si="1"/>
        <v>Echiniscus pellucidus</v>
      </c>
      <c r="B23" s="79" t="str">
        <f t="shared" si="1"/>
        <v>ZA.228+259+260</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IF(females!AR19&gt;0,females!AR19,"")</f>
        <v/>
      </c>
      <c r="S23" s="113" t="str">
        <f>IF(females!AR21&gt;0,females!AR21,"")</f>
        <v/>
      </c>
      <c r="T23" s="113" t="str">
        <f>IF(females!AR22&gt;0,females!AR22,"")</f>
        <v/>
      </c>
      <c r="U23" s="112" t="str">
        <f>IF(females!AR23&gt;0,females!AR23,"")</f>
        <v/>
      </c>
      <c r="V23" s="113" t="str">
        <f>IF(females!AR25&gt;0,females!AR25,"")</f>
        <v/>
      </c>
      <c r="W23" s="113" t="str">
        <f>IF(females!AR26&gt;0,females!AR26,"")</f>
        <v/>
      </c>
      <c r="X23" s="112" t="str">
        <f>IF(females!AR27&gt;0,females!AR27,"")</f>
        <v/>
      </c>
      <c r="Y23" s="113" t="str">
        <f>IF(females!AR29&gt;0,females!AR29,"")</f>
        <v/>
      </c>
      <c r="Z23" s="111" t="str">
        <f>IF(females!AR30&gt;0,females!AR30,"")</f>
        <v/>
      </c>
      <c r="AA23" s="112" t="str">
        <f>IF(females!AR31&gt;0,females!AR31,"")</f>
        <v/>
      </c>
      <c r="AB23" s="111" t="str">
        <f>IF(females!AR33&gt;0,females!AR33,"")</f>
        <v/>
      </c>
      <c r="AC23" s="111" t="str">
        <f>IF(females!AR34&gt;0,females!AR34,"")</f>
        <v/>
      </c>
      <c r="AD23" s="112" t="str">
        <f>IF(females!AR35&gt;0,females!AR35,"")</f>
        <v/>
      </c>
    </row>
    <row r="24" spans="1:30" x14ac:dyDescent="0.2">
      <c r="A24" s="63" t="str">
        <f t="shared" si="1"/>
        <v>Echiniscus pellucidus</v>
      </c>
      <c r="B24" s="79" t="str">
        <f t="shared" si="1"/>
        <v>ZA.228+259+260</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IF(females!AT19&gt;0,females!AT19,"")</f>
        <v/>
      </c>
      <c r="S24" s="113" t="str">
        <f>IF(females!AT21&gt;0,females!AT21,"")</f>
        <v/>
      </c>
      <c r="T24" s="113" t="str">
        <f>IF(females!AT22&gt;0,females!AT22,"")</f>
        <v/>
      </c>
      <c r="U24" s="112" t="str">
        <f>IF(females!AT23&gt;0,females!AT23,"")</f>
        <v/>
      </c>
      <c r="V24" s="113" t="str">
        <f>IF(females!AT25&gt;0,females!AT25,"")</f>
        <v/>
      </c>
      <c r="W24" s="113" t="str">
        <f>IF(females!AT26&gt;0,females!AT26,"")</f>
        <v/>
      </c>
      <c r="X24" s="112" t="str">
        <f>IF(females!AT27&gt;0,females!AT27,"")</f>
        <v/>
      </c>
      <c r="Y24" s="113" t="str">
        <f>IF(females!AT29&gt;0,females!AT29,"")</f>
        <v/>
      </c>
      <c r="Z24" s="111" t="str">
        <f>IF(females!AT30&gt;0,females!AT30,"")</f>
        <v/>
      </c>
      <c r="AA24" s="112" t="str">
        <f>IF(females!AT31&gt;0,females!AT31,"")</f>
        <v/>
      </c>
      <c r="AB24" s="111" t="str">
        <f>IF(females!AT33&gt;0,females!AT33,"")</f>
        <v/>
      </c>
      <c r="AC24" s="111" t="str">
        <f>IF(females!AT34&gt;0,females!AT34,"")</f>
        <v/>
      </c>
      <c r="AD24" s="112" t="str">
        <f>IF(females!AT35&gt;0,females!AT35,"")</f>
        <v/>
      </c>
    </row>
    <row r="25" spans="1:30" x14ac:dyDescent="0.2">
      <c r="A25" s="63" t="str">
        <f t="shared" si="1"/>
        <v>Echiniscus pellucidus</v>
      </c>
      <c r="B25" s="79" t="str">
        <f t="shared" si="1"/>
        <v>ZA.228+259+260</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IF(females!AV19&gt;0,females!AV19,"")</f>
        <v/>
      </c>
      <c r="S25" s="113" t="str">
        <f>IF(females!AV21&gt;0,females!AV21,"")</f>
        <v/>
      </c>
      <c r="T25" s="113" t="str">
        <f>IF(females!AV22&gt;0,females!AV22,"")</f>
        <v/>
      </c>
      <c r="U25" s="112" t="str">
        <f>IF(females!AV23&gt;0,females!AV23,"")</f>
        <v/>
      </c>
      <c r="V25" s="113" t="str">
        <f>IF(females!AV25&gt;0,females!AV25,"")</f>
        <v/>
      </c>
      <c r="W25" s="113" t="str">
        <f>IF(females!AV26&gt;0,females!AV26,"")</f>
        <v/>
      </c>
      <c r="X25" s="112" t="str">
        <f>IF(females!AV27&gt;0,females!AV27,"")</f>
        <v/>
      </c>
      <c r="Y25" s="113" t="str">
        <f>IF(females!AV29&gt;0,females!AV29,"")</f>
        <v/>
      </c>
      <c r="Z25" s="111" t="str">
        <f>IF(females!AV30&gt;0,females!AV30,"")</f>
        <v/>
      </c>
      <c r="AA25" s="112" t="str">
        <f>IF(females!AV31&gt;0,females!AV31,"")</f>
        <v/>
      </c>
      <c r="AB25" s="111" t="str">
        <f>IF(females!AV33&gt;0,females!AV33,"")</f>
        <v/>
      </c>
      <c r="AC25" s="111" t="str">
        <f>IF(females!AV34&gt;0,females!AV34,"")</f>
        <v/>
      </c>
      <c r="AD25" s="112" t="str">
        <f>IF(females!AV35&gt;0,females!AV35,"")</f>
        <v/>
      </c>
    </row>
    <row r="26" spans="1:30" x14ac:dyDescent="0.2">
      <c r="A26" s="63" t="str">
        <f t="shared" si="1"/>
        <v>Echiniscus pellucidus</v>
      </c>
      <c r="B26" s="79" t="str">
        <f t="shared" si="1"/>
        <v>ZA.228+259+260</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IF(females!AX19&gt;0,females!AX19,"")</f>
        <v/>
      </c>
      <c r="S26" s="113" t="str">
        <f>IF(females!AX21&gt;0,females!AX21,"")</f>
        <v/>
      </c>
      <c r="T26" s="113" t="str">
        <f>IF(females!AX22&gt;0,females!AX22,"")</f>
        <v/>
      </c>
      <c r="U26" s="112" t="str">
        <f>IF(females!AX23&gt;0,females!AX23,"")</f>
        <v/>
      </c>
      <c r="V26" s="113" t="str">
        <f>IF(females!AX25&gt;0,females!AX25,"")</f>
        <v/>
      </c>
      <c r="W26" s="113" t="str">
        <f>IF(females!AX26&gt;0,females!AX26,"")</f>
        <v/>
      </c>
      <c r="X26" s="112" t="str">
        <f>IF(females!AX27&gt;0,females!AX27,"")</f>
        <v/>
      </c>
      <c r="Y26" s="113" t="str">
        <f>IF(females!AX29&gt;0,females!AX29,"")</f>
        <v/>
      </c>
      <c r="Z26" s="111" t="str">
        <f>IF(females!AX30&gt;0,females!AX30,"")</f>
        <v/>
      </c>
      <c r="AA26" s="112" t="str">
        <f>IF(females!AX31&gt;0,females!AX31,"")</f>
        <v/>
      </c>
      <c r="AB26" s="111" t="str">
        <f>IF(females!AX33&gt;0,females!AX33,"")</f>
        <v/>
      </c>
      <c r="AC26" s="111" t="str">
        <f>IF(females!AX34&gt;0,females!AX34,"")</f>
        <v/>
      </c>
      <c r="AD26" s="112" t="str">
        <f>IF(females!AX35&gt;0,females!AX35,"")</f>
        <v/>
      </c>
    </row>
    <row r="27" spans="1:30" ht="25.5" x14ac:dyDescent="0.2">
      <c r="A27" s="63" t="str">
        <f t="shared" si="1"/>
        <v>Echiniscus pellucidus</v>
      </c>
      <c r="B27" s="79" t="str">
        <f t="shared" si="1"/>
        <v>ZA.228+259+260</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IF(females!AZ19&gt;0,females!AZ19,"")</f>
        <v/>
      </c>
      <c r="S27" s="113" t="str">
        <f>IF(females!AZ21&gt;0,females!AZ21,"")</f>
        <v/>
      </c>
      <c r="T27" s="113" t="str">
        <f>IF(females!AZ22&gt;0,females!AZ22,"")</f>
        <v/>
      </c>
      <c r="U27" s="112" t="str">
        <f>IF(females!AZ23&gt;0,females!AZ23,"")</f>
        <v/>
      </c>
      <c r="V27" s="113" t="str">
        <f>IF(females!AZ25&gt;0,females!AZ25,"")</f>
        <v/>
      </c>
      <c r="W27" s="113" t="str">
        <f>IF(females!AZ26&gt;0,females!AZ26,"")</f>
        <v/>
      </c>
      <c r="X27" s="112" t="str">
        <f>IF(females!AZ27&gt;0,females!AZ27,"")</f>
        <v/>
      </c>
      <c r="Y27" s="113" t="str">
        <f>IF(females!AZ29&gt;0,females!AZ29,"")</f>
        <v/>
      </c>
      <c r="Z27" s="111" t="str">
        <f>IF(females!AZ30&gt;0,females!AZ30,"")</f>
        <v/>
      </c>
      <c r="AA27" s="112" t="str">
        <f>IF(females!AZ31&gt;0,females!AZ31,"")</f>
        <v/>
      </c>
      <c r="AB27" s="111" t="str">
        <f>IF(females!AZ33&gt;0,females!AZ33,"")</f>
        <v/>
      </c>
      <c r="AC27" s="111" t="str">
        <f>IF(females!AZ34&gt;0,females!AZ34,"")</f>
        <v/>
      </c>
      <c r="AD27" s="112" t="str">
        <f>IF(females!AZ35&gt;0,females!AZ35,"")</f>
        <v/>
      </c>
    </row>
    <row r="28" spans="1:30" ht="25.5" x14ac:dyDescent="0.2">
      <c r="A28" s="63" t="str">
        <f t="shared" si="1"/>
        <v>Echiniscus pellucidus</v>
      </c>
      <c r="B28" s="79" t="str">
        <f t="shared" si="1"/>
        <v>ZA.228+259+260</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IF(females!BB19&gt;0,females!BB19,"")</f>
        <v/>
      </c>
      <c r="S28" s="113" t="str">
        <f>IF(females!BB21&gt;0,females!BB21,"")</f>
        <v/>
      </c>
      <c r="T28" s="113" t="str">
        <f>IF(females!BB22&gt;0,females!BB22,"")</f>
        <v/>
      </c>
      <c r="U28" s="112" t="str">
        <f>IF(females!BB23&gt;0,females!BB23,"")</f>
        <v/>
      </c>
      <c r="V28" s="113" t="str">
        <f>IF(females!BB25&gt;0,females!BB25,"")</f>
        <v/>
      </c>
      <c r="W28" s="113" t="str">
        <f>IF(females!BB26&gt;0,females!BB26,"")</f>
        <v/>
      </c>
      <c r="X28" s="112" t="str">
        <f>IF(females!BB27&gt;0,females!BB27,"")</f>
        <v/>
      </c>
      <c r="Y28" s="113" t="str">
        <f>IF(females!BB29&gt;0,females!BB29,"")</f>
        <v/>
      </c>
      <c r="Z28" s="111" t="str">
        <f>IF(females!BB30&gt;0,females!BB30,"")</f>
        <v/>
      </c>
      <c r="AA28" s="112" t="str">
        <f>IF(females!BB31&gt;0,females!BB31,"")</f>
        <v/>
      </c>
      <c r="AB28" s="111" t="str">
        <f>IF(females!BB33&gt;0,females!BB33,"")</f>
        <v/>
      </c>
      <c r="AC28" s="111" t="str">
        <f>IF(females!BB34&gt;0,females!BB34,"")</f>
        <v/>
      </c>
      <c r="AD28" s="112" t="str">
        <f>IF(females!BB35&gt;0,females!BB35,"")</f>
        <v/>
      </c>
    </row>
    <row r="29" spans="1:30" ht="25.5" x14ac:dyDescent="0.2">
      <c r="A29" s="63" t="str">
        <f t="shared" si="1"/>
        <v>Echiniscus pellucidus</v>
      </c>
      <c r="B29" s="79" t="str">
        <f t="shared" si="1"/>
        <v>ZA.228+259+260</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IF(females!BD19&gt;0,females!BD19,"")</f>
        <v/>
      </c>
      <c r="S29" s="113" t="str">
        <f>IF(females!BD21&gt;0,females!BD21,"")</f>
        <v/>
      </c>
      <c r="T29" s="113" t="str">
        <f>IF(females!BD22&gt;0,females!BD22,"")</f>
        <v/>
      </c>
      <c r="U29" s="112" t="str">
        <f>IF(females!BD23&gt;0,females!BD23,"")</f>
        <v/>
      </c>
      <c r="V29" s="113" t="str">
        <f>IF(females!BD25&gt;0,females!BD25,"")</f>
        <v/>
      </c>
      <c r="W29" s="113" t="str">
        <f>IF(females!BD26&gt;0,females!BD26,"")</f>
        <v/>
      </c>
      <c r="X29" s="112" t="str">
        <f>IF(females!BD27&gt;0,females!BD27,"")</f>
        <v/>
      </c>
      <c r="Y29" s="113" t="str">
        <f>IF(females!BD29&gt;0,females!BD29,"")</f>
        <v/>
      </c>
      <c r="Z29" s="111" t="str">
        <f>IF(females!BD30&gt;0,females!BD30,"")</f>
        <v/>
      </c>
      <c r="AA29" s="112" t="str">
        <f>IF(females!BD31&gt;0,females!BD31,"")</f>
        <v/>
      </c>
      <c r="AB29" s="111" t="str">
        <f>IF(females!BD33&gt;0,females!BD33,"")</f>
        <v/>
      </c>
      <c r="AC29" s="111" t="str">
        <f>IF(females!BD34&gt;0,females!BD34,"")</f>
        <v/>
      </c>
      <c r="AD29" s="112" t="str">
        <f>IF(females!BD35&gt;0,females!BD35,"")</f>
        <v/>
      </c>
    </row>
    <row r="30" spans="1:30" ht="25.5" x14ac:dyDescent="0.2">
      <c r="A30" s="63" t="str">
        <f t="shared" si="1"/>
        <v>Echiniscus pellucidus</v>
      </c>
      <c r="B30" s="79" t="str">
        <f t="shared" si="1"/>
        <v>ZA.228+259+260</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IF(females!BF19&gt;0,females!BF19,"")</f>
        <v/>
      </c>
      <c r="S30" s="113" t="str">
        <f>IF(females!BF21&gt;0,females!BF21,"")</f>
        <v/>
      </c>
      <c r="T30" s="113" t="str">
        <f>IF(females!BF22&gt;0,females!BF22,"")</f>
        <v/>
      </c>
      <c r="U30" s="112" t="str">
        <f>IF(females!BF23&gt;0,females!BF23,"")</f>
        <v/>
      </c>
      <c r="V30" s="113" t="str">
        <f>IF(females!BF25&gt;0,females!BF25,"")</f>
        <v/>
      </c>
      <c r="W30" s="113" t="str">
        <f>IF(females!BF26&gt;0,females!BF26,"")</f>
        <v/>
      </c>
      <c r="X30" s="112" t="str">
        <f>IF(females!BF27&gt;0,females!BF27,"")</f>
        <v/>
      </c>
      <c r="Y30" s="113" t="str">
        <f>IF(females!BF29&gt;0,females!BF29,"")</f>
        <v/>
      </c>
      <c r="Z30" s="111" t="str">
        <f>IF(females!BF30&gt;0,females!BF30,"")</f>
        <v/>
      </c>
      <c r="AA30" s="112" t="str">
        <f>IF(females!BF31&gt;0,females!BF31,"")</f>
        <v/>
      </c>
      <c r="AB30" s="111" t="str">
        <f>IF(females!BF33&gt;0,females!BF33,"")</f>
        <v/>
      </c>
      <c r="AC30" s="111" t="str">
        <f>IF(females!BF34&gt;0,females!BF34,"")</f>
        <v/>
      </c>
      <c r="AD30" s="112" t="str">
        <f>IF(females!BF35&gt;0,females!BF35,"")</f>
        <v/>
      </c>
    </row>
    <row r="31" spans="1:30" ht="25.5" x14ac:dyDescent="0.2">
      <c r="A31" s="63" t="str">
        <f t="shared" si="1"/>
        <v>Echiniscus pellucidus</v>
      </c>
      <c r="B31" s="79" t="str">
        <f t="shared" si="1"/>
        <v>ZA.228+259+260</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IF(females!BH19&gt;0,females!BH19,"")</f>
        <v/>
      </c>
      <c r="S31" s="113" t="str">
        <f>IF(females!BH21&gt;0,females!BH21,"")</f>
        <v/>
      </c>
      <c r="T31" s="113" t="str">
        <f>IF(females!BH22&gt;0,females!BH22,"")</f>
        <v/>
      </c>
      <c r="U31" s="112" t="str">
        <f>IF(females!BH23&gt;0,females!BH23,"")</f>
        <v/>
      </c>
      <c r="V31" s="113" t="str">
        <f>IF(females!BH25&gt;0,females!BH25,"")</f>
        <v/>
      </c>
      <c r="W31" s="113" t="str">
        <f>IF(females!BH26&gt;0,females!BH26,"")</f>
        <v/>
      </c>
      <c r="X31" s="112" t="str">
        <f>IF(females!BH27&gt;0,females!BH27,"")</f>
        <v/>
      </c>
      <c r="Y31" s="113" t="str">
        <f>IF(females!BH29&gt;0,females!BH29,"")</f>
        <v/>
      </c>
      <c r="Z31" s="111" t="str">
        <f>IF(females!BH30&gt;0,females!BH30,"")</f>
        <v/>
      </c>
      <c r="AA31" s="112" t="str">
        <f>IF(females!BH31&gt;0,females!BH31,"")</f>
        <v/>
      </c>
      <c r="AB31" s="111" t="str">
        <f>IF(females!BH33&gt;0,females!BH33,"")</f>
        <v/>
      </c>
      <c r="AC31" s="111" t="str">
        <f>IF(females!BH34&gt;0,females!BH34,"")</f>
        <v/>
      </c>
      <c r="AD31" s="112" t="str">
        <f>IF(females!BH35&gt;0,females!BH35,"")</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W31"/>
  <sheetViews>
    <sheetView zoomScaleNormal="100" workbookViewId="0">
      <pane xSplit="3" ySplit="1" topLeftCell="D2" activePane="bottomRight" state="frozen"/>
      <selection pane="topRight"/>
      <selection pane="bottomLeft"/>
      <selection pane="bottomRight" activeCell="J14" sqref="J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63</v>
      </c>
      <c r="B1" s="81" t="s">
        <v>64</v>
      </c>
      <c r="C1" s="67" t="s">
        <v>47</v>
      </c>
      <c r="D1" s="82" t="s">
        <v>4</v>
      </c>
      <c r="E1" s="82" t="s">
        <v>48</v>
      </c>
      <c r="F1" s="82" t="s">
        <v>49</v>
      </c>
      <c r="G1" s="82" t="s">
        <v>50</v>
      </c>
      <c r="H1" s="82" t="s">
        <v>51</v>
      </c>
      <c r="I1" s="82" t="s">
        <v>52</v>
      </c>
      <c r="J1" s="82" t="s">
        <v>90</v>
      </c>
      <c r="K1" s="82" t="s">
        <v>94</v>
      </c>
      <c r="L1" s="82" t="s">
        <v>91</v>
      </c>
      <c r="M1" s="82" t="s">
        <v>92</v>
      </c>
      <c r="N1" s="82" t="s">
        <v>5</v>
      </c>
      <c r="O1" s="82" t="s">
        <v>6</v>
      </c>
      <c r="P1" s="82" t="s">
        <v>65</v>
      </c>
      <c r="Q1" s="82" t="s">
        <v>66</v>
      </c>
      <c r="R1" s="82" t="s">
        <v>67</v>
      </c>
      <c r="S1" s="82" t="s">
        <v>68</v>
      </c>
      <c r="T1" s="82" t="s">
        <v>69</v>
      </c>
      <c r="U1" s="82" t="s">
        <v>70</v>
      </c>
      <c r="V1" s="82" t="s">
        <v>71</v>
      </c>
      <c r="W1" s="82" t="s">
        <v>72</v>
      </c>
    </row>
    <row r="2" spans="1:23" x14ac:dyDescent="0.2">
      <c r="A2" s="63" t="str">
        <f>'females_stats (μm)'!A$2</f>
        <v>Echiniscus pellucidus</v>
      </c>
      <c r="B2" s="78" t="str">
        <f>'females_stats (μm)'!B$2</f>
        <v>ZA.228+259+260</v>
      </c>
      <c r="C2" s="101" t="str">
        <f>females!B1</f>
        <v>1 (HOL)</v>
      </c>
      <c r="D2" s="103">
        <f>IF(females!C3&gt;0,females!C3,"")</f>
        <v>497.57281553398053</v>
      </c>
      <c r="E2" s="116">
        <f>IF(females!C6&gt;0,females!C6,"")</f>
        <v>29.61165048543689</v>
      </c>
      <c r="F2" s="116">
        <f>IF(females!C7&gt;0,females!C7,"")</f>
        <v>16.504854368932037</v>
      </c>
      <c r="G2" s="116">
        <f>IF(females!C8&gt;0,females!C8,"")</f>
        <v>41.747572815533978</v>
      </c>
      <c r="H2" s="116">
        <f>IF(females!C9&gt;0,females!C9,"")</f>
        <v>14.320388349514563</v>
      </c>
      <c r="I2" s="116">
        <f>IF(females!C10&gt;0,females!C10,"")</f>
        <v>105.33980582524272</v>
      </c>
      <c r="J2" s="116">
        <f>IF(females!C13&gt;0,females!C13,"")</f>
        <v>105.09708737864077</v>
      </c>
      <c r="K2" s="116">
        <f>IF(females!C14&gt;0,females!C14,"")</f>
        <v>28.883495145631066</v>
      </c>
      <c r="L2" s="116">
        <f>IF(females!C15&gt;0,females!C15,"")</f>
        <v>78.883495145631059</v>
      </c>
      <c r="M2" s="116">
        <f>IF(females!C16&gt;0,females!C16,"")</f>
        <v>100</v>
      </c>
      <c r="N2" s="116">
        <f>IF(females!C17&gt;0,females!C17,"")</f>
        <v>8.0097087378640772</v>
      </c>
      <c r="O2" s="116">
        <f>IF(females!C18&gt;0,females!C18,"")</f>
        <v>9.9514563106796103</v>
      </c>
      <c r="P2" s="116">
        <f>IF(females!C21&gt;0,females!C21,"")</f>
        <v>27.184466019417474</v>
      </c>
      <c r="Q2" s="116">
        <f>IF(females!C22&gt;0,females!C22,"")</f>
        <v>5.3398058252427187</v>
      </c>
      <c r="R2" s="116">
        <f>IF(females!C25&gt;0,females!C25,"")</f>
        <v>26.941747572815533</v>
      </c>
      <c r="S2" s="116">
        <f>IF(females!C26&gt;0,females!C26,"")</f>
        <v>4.8543689320388346</v>
      </c>
      <c r="T2" s="116">
        <f>IF(females!C29&gt;0,females!C29,"")</f>
        <v>27.184466019417474</v>
      </c>
      <c r="U2" s="118">
        <f>IF(females!C30&gt;0,females!C30,"")</f>
        <v>4.8543689320388346</v>
      </c>
      <c r="V2" s="118">
        <f>IF(females!C33&gt;0,females!C33,"")</f>
        <v>34.95145631067961</v>
      </c>
      <c r="W2" s="118" t="str">
        <f>IF(females!C34&gt;0,females!C34,"")</f>
        <v/>
      </c>
    </row>
    <row r="3" spans="1:23" x14ac:dyDescent="0.2">
      <c r="A3" s="63" t="str">
        <f>'females_stats (μm)'!A$2</f>
        <v>Echiniscus pellucidus</v>
      </c>
      <c r="B3" s="78" t="str">
        <f>'females_stats (μm)'!B$2</f>
        <v>ZA.228+259+260</v>
      </c>
      <c r="C3" s="101">
        <f>females!D1</f>
        <v>2</v>
      </c>
      <c r="D3" s="103">
        <f>IF(females!E3&gt;0,females!E3,"")</f>
        <v>550.408719346049</v>
      </c>
      <c r="E3" s="118">
        <f>IF(females!E6&gt;0,females!E6,"")</f>
        <v>25.885558583106267</v>
      </c>
      <c r="F3" s="118">
        <f>IF(females!E7&gt;0,females!E7,"")</f>
        <v>17.438692098092641</v>
      </c>
      <c r="G3" s="118">
        <f>IF(females!E8&gt;0,females!E8,"")</f>
        <v>46.321525885558579</v>
      </c>
      <c r="H3" s="118">
        <f>IF(females!E9&gt;0,females!E9,"")</f>
        <v>15.531335149863759</v>
      </c>
      <c r="I3" s="118">
        <f>IF(females!E10&gt;0,females!E10,"")</f>
        <v>116.07629427792916</v>
      </c>
      <c r="J3" s="118">
        <f>IF(females!E13&gt;0,females!E13,"")</f>
        <v>102.99727520435967</v>
      </c>
      <c r="K3" s="118">
        <f>IF(females!E14&gt;0,females!E14,"")</f>
        <v>18.256130790190735</v>
      </c>
      <c r="L3" s="118">
        <f>IF(females!E15&gt;0,females!E15,"")</f>
        <v>88.555858310626704</v>
      </c>
      <c r="M3" s="118">
        <f>IF(females!E16&gt;0,females!E16,"")</f>
        <v>121.79836512261579</v>
      </c>
      <c r="N3" s="118">
        <f>IF(females!E17&gt;0,females!E17,"")</f>
        <v>9.5367847411444142</v>
      </c>
      <c r="O3" s="118">
        <f>IF(females!E18&gt;0,females!E18,"")</f>
        <v>11.171662125340598</v>
      </c>
      <c r="P3" s="118">
        <f>IF(females!E21&gt;0,females!E21,"")</f>
        <v>31.880108991825608</v>
      </c>
      <c r="Q3" s="118">
        <f>IF(females!E22&gt;0,females!E22,"")</f>
        <v>5.9945504087193457</v>
      </c>
      <c r="R3" s="118">
        <f>IF(females!E25&gt;0,females!E25,"")</f>
        <v>32.425068119891002</v>
      </c>
      <c r="S3" s="118">
        <f>IF(females!E26&gt;0,females!E26,"")</f>
        <v>5.177111716621253</v>
      </c>
      <c r="T3" s="118">
        <f>IF(females!E29&gt;0,females!E29,"")</f>
        <v>32.425068119891002</v>
      </c>
      <c r="U3" s="118">
        <f>IF(females!E30&gt;0,females!E30,"")</f>
        <v>6.5395095367847409</v>
      </c>
      <c r="V3" s="118">
        <f>IF(females!E33&gt;0,females!E33,"")</f>
        <v>40.326975476839237</v>
      </c>
      <c r="W3" s="118">
        <f>IF(females!E34&gt;0,females!E34,"")</f>
        <v>8.1743869209809272</v>
      </c>
    </row>
    <row r="4" spans="1:23" x14ac:dyDescent="0.2">
      <c r="A4" s="63" t="str">
        <f>'females_stats (μm)'!A$2</f>
        <v>Echiniscus pellucidus</v>
      </c>
      <c r="B4" s="78" t="str">
        <f>'females_stats (μm)'!B$2</f>
        <v>ZA.228+259+260</v>
      </c>
      <c r="C4" s="101">
        <f>females!F1</f>
        <v>3</v>
      </c>
      <c r="D4" s="103">
        <f>IF(females!G3&gt;0,females!G3,"")</f>
        <v>492.78846153846149</v>
      </c>
      <c r="E4" s="118">
        <f>IF(females!G6&gt;0,females!G6,"")</f>
        <v>23.798076923076923</v>
      </c>
      <c r="F4" s="118">
        <f>IF(females!G7&gt;0,females!G7,"")</f>
        <v>16.105769230769234</v>
      </c>
      <c r="G4" s="118">
        <f>IF(females!G8&gt;0,females!G8,"")</f>
        <v>44.471153846153847</v>
      </c>
      <c r="H4" s="118">
        <f>IF(females!G9&gt;0,females!G9,"")</f>
        <v>13.221153846153847</v>
      </c>
      <c r="I4" s="118">
        <f>IF(females!G10&gt;0,females!G10,"")</f>
        <v>100</v>
      </c>
      <c r="J4" s="118">
        <f>IF(females!G13&gt;0,females!G13,"")</f>
        <v>96.874999999999986</v>
      </c>
      <c r="K4" s="118">
        <f>IF(females!G14&gt;0,females!G14,"")</f>
        <v>41.105769230769234</v>
      </c>
      <c r="L4" s="118">
        <f>IF(females!G15&gt;0,females!G15,"")</f>
        <v>76.92307692307692</v>
      </c>
      <c r="M4" s="118">
        <f>IF(females!G16&gt;0,females!G16,"")</f>
        <v>85.576923076923066</v>
      </c>
      <c r="N4" s="118">
        <f>IF(females!G17&gt;0,females!G17,"")</f>
        <v>8.6538461538461533</v>
      </c>
      <c r="O4" s="118">
        <f>IF(females!G18&gt;0,females!G18,"")</f>
        <v>10.336538461538462</v>
      </c>
      <c r="P4" s="118">
        <f>IF(females!G21&gt;0,females!G21,"")</f>
        <v>27.884615384615387</v>
      </c>
      <c r="Q4" s="118" t="str">
        <f>IF(females!G22&gt;0,females!G22,"")</f>
        <v/>
      </c>
      <c r="R4" s="118">
        <f>IF(females!G25&gt;0,females!G25,"")</f>
        <v>25.48076923076923</v>
      </c>
      <c r="S4" s="118">
        <f>IF(females!G26&gt;0,females!G26,"")</f>
        <v>5.2884615384615383</v>
      </c>
      <c r="T4" s="118">
        <f>IF(females!G29&gt;0,females!G29,"")</f>
        <v>26.682692307692307</v>
      </c>
      <c r="U4" s="118">
        <f>IF(females!G30&gt;0,females!G30,"")</f>
        <v>5.2884615384615383</v>
      </c>
      <c r="V4" s="118">
        <f>IF(females!G33&gt;0,females!G33,"")</f>
        <v>35.817307692307693</v>
      </c>
      <c r="W4" s="118">
        <f>IF(females!G34&gt;0,females!G34,"")</f>
        <v>6.7307692307692308</v>
      </c>
    </row>
    <row r="5" spans="1:23" x14ac:dyDescent="0.2">
      <c r="A5" s="63" t="str">
        <f>'females_stats (μm)'!A$2</f>
        <v>Echiniscus pellucidus</v>
      </c>
      <c r="B5" s="78" t="str">
        <f>'females_stats (μm)'!B$2</f>
        <v>ZA.228+259+260</v>
      </c>
      <c r="C5" s="101">
        <f>females!H1</f>
        <v>4</v>
      </c>
      <c r="D5" s="103">
        <f>IF(females!I3&gt;0,females!I3,"")</f>
        <v>471.20418848167532</v>
      </c>
      <c r="E5" s="118">
        <f>IF(females!I6&gt;0,females!I6,"")</f>
        <v>26.178010471204189</v>
      </c>
      <c r="F5" s="118">
        <f>IF(females!I7&gt;0,females!I7,"")</f>
        <v>17.277486910994764</v>
      </c>
      <c r="G5" s="118">
        <f>IF(females!I8&gt;0,females!I8,"")</f>
        <v>41.361256544502616</v>
      </c>
      <c r="H5" s="118">
        <f>IF(females!I9&gt;0,females!I9,"")</f>
        <v>13.874345549738218</v>
      </c>
      <c r="I5" s="118">
        <f>IF(females!I10&gt;0,females!I10,"")</f>
        <v>88.21989528795811</v>
      </c>
      <c r="J5" s="118">
        <f>IF(females!I13&gt;0,females!I13,"")</f>
        <v>109.94764397905759</v>
      </c>
      <c r="K5" s="118" t="str">
        <f>IF(females!I14&gt;0,females!I14,"")</f>
        <v/>
      </c>
      <c r="L5" s="118">
        <f>IF(females!I15&gt;0,females!I15,"")</f>
        <v>90.575916230366488</v>
      </c>
      <c r="M5" s="118">
        <f>IF(females!I16&gt;0,females!I16,"")</f>
        <v>79.581151832460733</v>
      </c>
      <c r="N5" s="118">
        <f>IF(females!I17&gt;0,females!I17,"")</f>
        <v>8.6387434554973819</v>
      </c>
      <c r="O5" s="118">
        <f>IF(females!I18&gt;0,females!I18,"")</f>
        <v>10.732984293193716</v>
      </c>
      <c r="P5" s="118">
        <f>IF(females!I21&gt;0,females!I21,"")</f>
        <v>29.581151832460733</v>
      </c>
      <c r="Q5" s="118">
        <f>IF(females!I22&gt;0,females!I22,"")</f>
        <v>5.2356020942408366</v>
      </c>
      <c r="R5" s="118">
        <f>IF(females!I25&gt;0,females!I25,"")</f>
        <v>27.486910994764397</v>
      </c>
      <c r="S5" s="118">
        <f>IF(females!I26&gt;0,females!I26,"")</f>
        <v>5.2356020942408366</v>
      </c>
      <c r="T5" s="118">
        <f>IF(females!I29&gt;0,females!I29,"")</f>
        <v>27.748691099476435</v>
      </c>
      <c r="U5" s="118">
        <f>IF(females!I30&gt;0,females!I30,"")</f>
        <v>5.2356020942408366</v>
      </c>
      <c r="V5" s="118">
        <f>IF(females!I33&gt;0,females!I33,"")</f>
        <v>36.910994764397905</v>
      </c>
      <c r="W5" s="118" t="str">
        <f>IF(females!I34&gt;0,females!I34,"")</f>
        <v/>
      </c>
    </row>
    <row r="6" spans="1:23" x14ac:dyDescent="0.2">
      <c r="A6" s="63" t="str">
        <f>'females_stats (μm)'!A$2</f>
        <v>Echiniscus pellucidus</v>
      </c>
      <c r="B6" s="78" t="str">
        <f>'females_stats (μm)'!B$2</f>
        <v>ZA.228+259+260</v>
      </c>
      <c r="C6" s="101">
        <f>females!J1</f>
        <v>5</v>
      </c>
      <c r="D6" s="103" t="str">
        <f>IF(females!K3&gt;0,females!K3,"")</f>
        <v/>
      </c>
      <c r="E6" s="118" t="str">
        <f>IF(females!K6&gt;0,females!K6,"")</f>
        <v/>
      </c>
      <c r="F6" s="118" t="str">
        <f>IF(females!K7&gt;0,females!K7,"")</f>
        <v/>
      </c>
      <c r="G6" s="118" t="str">
        <f>IF(females!K8&gt;0,females!K8,"")</f>
        <v/>
      </c>
      <c r="H6" s="118" t="str">
        <f>IF(females!K9&gt;0,females!K9,"")</f>
        <v/>
      </c>
      <c r="I6" s="118" t="str">
        <f>IF(females!K10&gt;0,females!K10,"")</f>
        <v/>
      </c>
      <c r="J6" s="118" t="str">
        <f>IF(females!K13&gt;0,females!K13,"")</f>
        <v/>
      </c>
      <c r="K6" s="118" t="str">
        <f>IF(females!K14&gt;0,females!K14,"")</f>
        <v/>
      </c>
      <c r="L6" s="118" t="str">
        <f>IF(females!K15&gt;0,females!K15,"")</f>
        <v/>
      </c>
      <c r="M6" s="118" t="str">
        <f>IF(females!K16&gt;0,females!K16,"")</f>
        <v/>
      </c>
      <c r="N6" s="118" t="str">
        <f>IF(females!K17&gt;0,females!K17,"")</f>
        <v/>
      </c>
      <c r="O6" s="118" t="str">
        <f>IF(females!K18&gt;0,females!K18,"")</f>
        <v/>
      </c>
      <c r="P6" s="118" t="str">
        <f>IF(females!K21&gt;0,females!K21,"")</f>
        <v/>
      </c>
      <c r="Q6" s="118" t="str">
        <f>IF(females!K22&gt;0,females!K22,"")</f>
        <v/>
      </c>
      <c r="R6" s="118" t="str">
        <f>IF(females!K25&gt;0,females!K25,"")</f>
        <v/>
      </c>
      <c r="S6" s="118" t="str">
        <f>IF(females!K26&gt;0,females!K26,"")</f>
        <v/>
      </c>
      <c r="T6" s="118" t="str">
        <f>IF(females!K29&gt;0,females!K29,"")</f>
        <v/>
      </c>
      <c r="U6" s="118" t="str">
        <f>IF(females!K30&gt;0,females!K30,"")</f>
        <v/>
      </c>
      <c r="V6" s="118" t="str">
        <f>IF(females!K33&gt;0,females!K33,"")</f>
        <v/>
      </c>
      <c r="W6" s="118" t="str">
        <f>IF(females!K34&gt;0,females!K34,"")</f>
        <v/>
      </c>
    </row>
    <row r="7" spans="1:23" x14ac:dyDescent="0.2">
      <c r="A7" s="63" t="str">
        <f>'females_stats (μm)'!A$2</f>
        <v>Echiniscus pellucidus</v>
      </c>
      <c r="B7" s="78" t="str">
        <f>'females_stats (μm)'!B$2</f>
        <v>ZA.228+259+260</v>
      </c>
      <c r="C7" s="101">
        <f>females!L1</f>
        <v>6</v>
      </c>
      <c r="D7" s="103" t="str">
        <f>IF(females!M3&gt;0,females!M3,"")</f>
        <v/>
      </c>
      <c r="E7" s="118" t="str">
        <f>IF(females!M6&gt;0,females!M6,"")</f>
        <v/>
      </c>
      <c r="F7" s="118" t="str">
        <f>IF(females!M7&gt;0,females!M7,"")</f>
        <v/>
      </c>
      <c r="G7" s="118" t="str">
        <f>IF(females!M8&gt;0,females!M8,"")</f>
        <v/>
      </c>
      <c r="H7" s="118" t="str">
        <f>IF(females!M9&gt;0,females!M9,"")</f>
        <v/>
      </c>
      <c r="I7" s="118" t="str">
        <f>IF(females!M10&gt;0,females!M10,"")</f>
        <v/>
      </c>
      <c r="J7" s="118" t="str">
        <f>IF(females!M13&gt;0,females!M13,"")</f>
        <v/>
      </c>
      <c r="K7" s="118" t="str">
        <f>IF(females!M14&gt;0,females!M14,"")</f>
        <v/>
      </c>
      <c r="L7" s="118" t="str">
        <f>IF(females!M15&gt;0,females!M15,"")</f>
        <v/>
      </c>
      <c r="M7" s="118" t="str">
        <f>IF(females!M16&gt;0,females!M16,"")</f>
        <v/>
      </c>
      <c r="N7" s="118" t="str">
        <f>IF(females!M17&gt;0,females!M17,"")</f>
        <v/>
      </c>
      <c r="O7" s="118" t="str">
        <f>IF(females!M18&gt;0,females!M18,"")</f>
        <v/>
      </c>
      <c r="P7" s="118" t="str">
        <f>IF(females!M21&gt;0,females!M21,"")</f>
        <v/>
      </c>
      <c r="Q7" s="118" t="str">
        <f>IF(females!M22&gt;0,females!M22,"")</f>
        <v/>
      </c>
      <c r="R7" s="118" t="str">
        <f>IF(females!M25&gt;0,females!M25,"")</f>
        <v/>
      </c>
      <c r="S7" s="118" t="str">
        <f>IF(females!M26&gt;0,females!M26,"")</f>
        <v/>
      </c>
      <c r="T7" s="118" t="str">
        <f>IF(females!M29&gt;0,females!M29,"")</f>
        <v/>
      </c>
      <c r="U7" s="118" t="str">
        <f>IF(females!M30&gt;0,females!M30,"")</f>
        <v/>
      </c>
      <c r="V7" s="118" t="str">
        <f>IF(females!M33&gt;0,females!M33,"")</f>
        <v/>
      </c>
      <c r="W7" s="118" t="str">
        <f>IF(females!M34&gt;0,females!M34,"")</f>
        <v/>
      </c>
    </row>
    <row r="8" spans="1:23" x14ac:dyDescent="0.2">
      <c r="A8" s="63" t="str">
        <f>'females_stats (μm)'!A$2</f>
        <v>Echiniscus pellucidus</v>
      </c>
      <c r="B8" s="78" t="str">
        <f>'females_stats (μm)'!B$2</f>
        <v>ZA.228+259+260</v>
      </c>
      <c r="C8" s="101">
        <f>females!N1</f>
        <v>7</v>
      </c>
      <c r="D8" s="103" t="str">
        <f>IF(females!O3&gt;0,females!O3,"")</f>
        <v/>
      </c>
      <c r="E8" s="118" t="str">
        <f>IF(females!O6&gt;0,females!O6,"")</f>
        <v/>
      </c>
      <c r="F8" s="118" t="str">
        <f>IF(females!O7&gt;0,females!O7,"")</f>
        <v/>
      </c>
      <c r="G8" s="118" t="str">
        <f>IF(females!O8&gt;0,females!O8,"")</f>
        <v/>
      </c>
      <c r="H8" s="118" t="str">
        <f>IF(females!O9&gt;0,females!O9,"")</f>
        <v/>
      </c>
      <c r="I8" s="118" t="str">
        <f>IF(females!O10&gt;0,females!O10,"")</f>
        <v/>
      </c>
      <c r="J8" s="118" t="str">
        <f>IF(females!O13&gt;0,females!O13,"")</f>
        <v/>
      </c>
      <c r="K8" s="118" t="str">
        <f>IF(females!O14&gt;0,females!O14,"")</f>
        <v/>
      </c>
      <c r="L8" s="118" t="str">
        <f>IF(females!O15&gt;0,females!O15,"")</f>
        <v/>
      </c>
      <c r="M8" s="118" t="str">
        <f>IF(females!O16&gt;0,females!O16,"")</f>
        <v/>
      </c>
      <c r="N8" s="118" t="str">
        <f>IF(females!O17&gt;0,females!O17,"")</f>
        <v/>
      </c>
      <c r="O8" s="118" t="str">
        <f>IF(females!O18&gt;0,females!O18,"")</f>
        <v/>
      </c>
      <c r="P8" s="118" t="str">
        <f>IF(females!O21&gt;0,females!O21,"")</f>
        <v/>
      </c>
      <c r="Q8" s="118" t="str">
        <f>IF(females!O22&gt;0,females!O22,"")</f>
        <v/>
      </c>
      <c r="R8" s="118" t="str">
        <f>IF(females!O25&gt;0,females!O25,"")</f>
        <v/>
      </c>
      <c r="S8" s="118" t="str">
        <f>IF(females!O26&gt;0,females!O26,"")</f>
        <v/>
      </c>
      <c r="T8" s="118" t="str">
        <f>IF(females!O29&gt;0,females!O29,"")</f>
        <v/>
      </c>
      <c r="U8" s="118" t="str">
        <f>IF(females!O30&gt;0,females!O30,"")</f>
        <v/>
      </c>
      <c r="V8" s="118" t="str">
        <f>IF(females!O33&gt;0,females!O33,"")</f>
        <v/>
      </c>
      <c r="W8" s="118" t="str">
        <f>IF(females!O34&gt;0,females!O34,"")</f>
        <v/>
      </c>
    </row>
    <row r="9" spans="1:23" x14ac:dyDescent="0.2">
      <c r="A9" s="63" t="str">
        <f>'females_stats (μm)'!A$2</f>
        <v>Echiniscus pellucidus</v>
      </c>
      <c r="B9" s="78" t="str">
        <f>'females_stats (μm)'!B$2</f>
        <v>ZA.228+259+260</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8" t="str">
        <f>IF(females!Q13&gt;0,females!Q13,"")</f>
        <v/>
      </c>
      <c r="K9" s="118" t="str">
        <f>IF(females!Q14&gt;0,females!Q14,"")</f>
        <v/>
      </c>
      <c r="L9" s="118" t="str">
        <f>IF(females!Q15&gt;0,females!Q15,"")</f>
        <v/>
      </c>
      <c r="M9" s="118" t="str">
        <f>IF(females!Q16&gt;0,females!Q16,"")</f>
        <v/>
      </c>
      <c r="N9" s="118" t="str">
        <f>IF(females!Q17&gt;0,females!Q17,"")</f>
        <v/>
      </c>
      <c r="O9" s="118" t="str">
        <f>IF(females!Q18&gt;0,females!Q18,"")</f>
        <v/>
      </c>
      <c r="P9" s="118" t="str">
        <f>IF(females!Q21&gt;0,females!Q21,"")</f>
        <v/>
      </c>
      <c r="Q9" s="118" t="str">
        <f>IF(females!Q22&gt;0,females!Q22,"")</f>
        <v/>
      </c>
      <c r="R9" s="118" t="str">
        <f>IF(females!Q25&gt;0,females!Q25,"")</f>
        <v/>
      </c>
      <c r="S9" s="118" t="str">
        <f>IF(females!Q26&gt;0,females!Q26,"")</f>
        <v/>
      </c>
      <c r="T9" s="118" t="str">
        <f>IF(females!Q29&gt;0,females!Q29,"")</f>
        <v/>
      </c>
      <c r="U9" s="118" t="str">
        <f>IF(females!Q30&gt;0,females!Q30,"")</f>
        <v/>
      </c>
      <c r="V9" s="118" t="str">
        <f>IF(females!Q33&gt;0,females!Q33,"")</f>
        <v/>
      </c>
      <c r="W9" s="118" t="str">
        <f>IF(females!Q34&gt;0,females!Q34,"")</f>
        <v/>
      </c>
    </row>
    <row r="10" spans="1:23" x14ac:dyDescent="0.2">
      <c r="A10" s="63" t="str">
        <f>'females_stats (μm)'!A$2</f>
        <v>Echiniscus pellucidus</v>
      </c>
      <c r="B10" s="78" t="str">
        <f>'females_stats (μm)'!B$2</f>
        <v>ZA.228+259+260</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8" t="str">
        <f>IF(females!S13&gt;0,females!S13,"")</f>
        <v/>
      </c>
      <c r="K10" s="118" t="str">
        <f>IF(females!S14&gt;0,females!S14,"")</f>
        <v/>
      </c>
      <c r="L10" s="118" t="str">
        <f>IF(females!S15&gt;0,females!S15,"")</f>
        <v/>
      </c>
      <c r="M10" s="118" t="str">
        <f>IF(females!S16&gt;0,females!S16,"")</f>
        <v/>
      </c>
      <c r="N10" s="118" t="str">
        <f>IF(females!S17&gt;0,females!S17,"")</f>
        <v/>
      </c>
      <c r="O10" s="118" t="str">
        <f>IF(females!S18&gt;0,females!S18,"")</f>
        <v/>
      </c>
      <c r="P10" s="118" t="str">
        <f>IF(females!S21&gt;0,females!S21,"")</f>
        <v/>
      </c>
      <c r="Q10" s="118" t="str">
        <f>IF(females!S22&gt;0,females!S22,"")</f>
        <v/>
      </c>
      <c r="R10" s="118" t="str">
        <f>IF(females!S25&gt;0,females!S25,"")</f>
        <v/>
      </c>
      <c r="S10" s="118" t="str">
        <f>IF(females!S26&gt;0,females!S26,"")</f>
        <v/>
      </c>
      <c r="T10" s="118" t="str">
        <f>IF(females!S29&gt;0,females!S29,"")</f>
        <v/>
      </c>
      <c r="U10" s="118" t="str">
        <f>IF(females!S30&gt;0,females!S30,"")</f>
        <v/>
      </c>
      <c r="V10" s="118" t="str">
        <f>IF(females!S33&gt;0,females!S33,"")</f>
        <v/>
      </c>
      <c r="W10" s="118" t="str">
        <f>IF(females!S34&gt;0,females!S34,"")</f>
        <v/>
      </c>
    </row>
    <row r="11" spans="1:23" x14ac:dyDescent="0.2">
      <c r="A11" s="63" t="str">
        <f>'females_stats (μm)'!A$2</f>
        <v>Echiniscus pellucidus</v>
      </c>
      <c r="B11" s="78" t="str">
        <f>'females_stats (μm)'!B$2</f>
        <v>ZA.228+259+260</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8" t="str">
        <f>IF(females!U13&gt;0,females!U13,"")</f>
        <v/>
      </c>
      <c r="K11" s="118" t="str">
        <f>IF(females!U14&gt;0,females!U14,"")</f>
        <v/>
      </c>
      <c r="L11" s="118" t="str">
        <f>IF(females!U15&gt;0,females!U15,"")</f>
        <v/>
      </c>
      <c r="M11" s="118" t="str">
        <f>IF(females!U16&gt;0,females!U16,"")</f>
        <v/>
      </c>
      <c r="N11" s="118" t="str">
        <f>IF(females!U17&gt;0,females!U17,"")</f>
        <v/>
      </c>
      <c r="O11" s="118" t="str">
        <f>IF(females!U18&gt;0,females!U18,"")</f>
        <v/>
      </c>
      <c r="P11" s="118" t="str">
        <f>IF(females!U21&gt;0,females!U21,"")</f>
        <v/>
      </c>
      <c r="Q11" s="118" t="str">
        <f>IF(females!U22&gt;0,females!U22,"")</f>
        <v/>
      </c>
      <c r="R11" s="118" t="str">
        <f>IF(females!U25&gt;0,females!U25,"")</f>
        <v/>
      </c>
      <c r="S11" s="118" t="str">
        <f>IF(females!U26&gt;0,females!U26,"")</f>
        <v/>
      </c>
      <c r="T11" s="118" t="str">
        <f>IF(females!U29&gt;0,females!U29,"")</f>
        <v/>
      </c>
      <c r="U11" s="118" t="str">
        <f>IF(females!U30&gt;0,females!U30,"")</f>
        <v/>
      </c>
      <c r="V11" s="118" t="str">
        <f>IF(females!U33&gt;0,females!U33,"")</f>
        <v/>
      </c>
      <c r="W11" s="118" t="str">
        <f>IF(females!U34&gt;0,females!U34,"")</f>
        <v/>
      </c>
    </row>
    <row r="12" spans="1:23" x14ac:dyDescent="0.2">
      <c r="A12" s="63" t="str">
        <f>'females_stats (μm)'!A$2</f>
        <v>Echiniscus pellucidus</v>
      </c>
      <c r="B12" s="78" t="str">
        <f>'females_stats (μm)'!B$2</f>
        <v>ZA.228+259+260</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8" t="str">
        <f>IF(females!W13&gt;0,females!W13,"")</f>
        <v/>
      </c>
      <c r="K12" s="118" t="str">
        <f>IF(females!W14&gt;0,females!W14,"")</f>
        <v/>
      </c>
      <c r="L12" s="118" t="str">
        <f>IF(females!W15&gt;0,females!W15,"")</f>
        <v/>
      </c>
      <c r="M12" s="118" t="str">
        <f>IF(females!W16&gt;0,females!W16,"")</f>
        <v/>
      </c>
      <c r="N12" s="118" t="str">
        <f>IF(females!W17&gt;0,females!W17,"")</f>
        <v/>
      </c>
      <c r="O12" s="118" t="str">
        <f>IF(females!W18&gt;0,females!W18,"")</f>
        <v/>
      </c>
      <c r="P12" s="118" t="str">
        <f>IF(females!W21&gt;0,females!W21,"")</f>
        <v/>
      </c>
      <c r="Q12" s="118" t="str">
        <f>IF(females!W22&gt;0,females!W22,"")</f>
        <v/>
      </c>
      <c r="R12" s="118" t="str">
        <f>IF(females!W25&gt;0,females!W25,"")</f>
        <v/>
      </c>
      <c r="S12" s="118" t="str">
        <f>IF(females!W26&gt;0,females!W26,"")</f>
        <v/>
      </c>
      <c r="T12" s="118" t="str">
        <f>IF(females!W29&gt;0,females!W29,"")</f>
        <v/>
      </c>
      <c r="U12" s="118" t="str">
        <f>IF(females!W30&gt;0,females!W30,"")</f>
        <v/>
      </c>
      <c r="V12" s="118" t="str">
        <f>IF(females!W33&gt;0,females!W33,"")</f>
        <v/>
      </c>
      <c r="W12" s="118" t="str">
        <f>IF(females!W34&gt;0,females!W34,"")</f>
        <v/>
      </c>
    </row>
    <row r="13" spans="1:23" x14ac:dyDescent="0.2">
      <c r="A13" s="63" t="str">
        <f>'females_stats (μm)'!A$2</f>
        <v>Echiniscus pellucidus</v>
      </c>
      <c r="B13" s="78" t="str">
        <f>'females_stats (μm)'!B$2</f>
        <v>ZA.228+259+260</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IF(females!Y14&gt;0,females!Y14,"")</f>
        <v/>
      </c>
      <c r="L13" s="118" t="str">
        <f>IF(females!Y15&gt;0,females!Y15,"")</f>
        <v/>
      </c>
      <c r="M13" s="118" t="str">
        <f>IF(females!Y16&gt;0,females!Y16,"")</f>
        <v/>
      </c>
      <c r="N13" s="118" t="str">
        <f>IF(females!Y17&gt;0,females!Y17,"")</f>
        <v/>
      </c>
      <c r="O13" s="118" t="str">
        <f>IF(females!Y18&gt;0,females!Y18,"")</f>
        <v/>
      </c>
      <c r="P13" s="118" t="str">
        <f>IF(females!Y21&gt;0,females!Y21,"")</f>
        <v/>
      </c>
      <c r="Q13" s="118" t="str">
        <f>IF(females!Y22&gt;0,females!Y22,"")</f>
        <v/>
      </c>
      <c r="R13" s="118" t="str">
        <f>IF(females!Y25&gt;0,females!Y25,"")</f>
        <v/>
      </c>
      <c r="S13" s="118" t="str">
        <f>IF(females!Y26&gt;0,females!Y26,"")</f>
        <v/>
      </c>
      <c r="T13" s="118" t="str">
        <f>IF(females!Y29&gt;0,females!Y29,"")</f>
        <v/>
      </c>
      <c r="U13" s="118" t="str">
        <f>IF(females!Y30&gt;0,females!Y30,"")</f>
        <v/>
      </c>
      <c r="V13" s="118" t="str">
        <f>IF(females!Y33&gt;0,females!Y33,"")</f>
        <v/>
      </c>
      <c r="W13" s="118" t="str">
        <f>IF(females!Y34&gt;0,females!Y34,"")</f>
        <v/>
      </c>
    </row>
    <row r="14" spans="1:23" x14ac:dyDescent="0.2">
      <c r="A14" s="63" t="str">
        <f>'females_stats (μm)'!A$2</f>
        <v>Echiniscus pellucidus</v>
      </c>
      <c r="B14" s="78" t="str">
        <f>'females_stats (μm)'!B$2</f>
        <v>ZA.228+259+260</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IF(females!AA14&gt;0,females!AA14,"")</f>
        <v/>
      </c>
      <c r="L14" s="118" t="str">
        <f>IF(females!AA15&gt;0,females!AA15,"")</f>
        <v/>
      </c>
      <c r="M14" s="118" t="str">
        <f>IF(females!AA16&gt;0,females!AA16,"")</f>
        <v/>
      </c>
      <c r="N14" s="118" t="str">
        <f>IF(females!AA17&gt;0,females!AA17,"")</f>
        <v/>
      </c>
      <c r="O14" s="118" t="str">
        <f>IF(females!AA18&gt;0,females!AA18,"")</f>
        <v/>
      </c>
      <c r="P14" s="118" t="str">
        <f>IF(females!AA21&gt;0,females!AA21,"")</f>
        <v/>
      </c>
      <c r="Q14" s="118" t="str">
        <f>IF(females!AA22&gt;0,females!AA22,"")</f>
        <v/>
      </c>
      <c r="R14" s="118" t="str">
        <f>IF(females!AA25&gt;0,females!AA25,"")</f>
        <v/>
      </c>
      <c r="S14" s="118" t="str">
        <f>IF(females!AA26&gt;0,females!AA26,"")</f>
        <v/>
      </c>
      <c r="T14" s="118" t="str">
        <f>IF(females!AA29&gt;0,females!AA29,"")</f>
        <v/>
      </c>
      <c r="U14" s="118" t="str">
        <f>IF(females!AA30&gt;0,females!AA30,"")</f>
        <v/>
      </c>
      <c r="V14" s="118" t="str">
        <f>IF(females!AA33&gt;0,females!AA33,"")</f>
        <v/>
      </c>
      <c r="W14" s="118" t="str">
        <f>IF(females!AA34&gt;0,females!AA34,"")</f>
        <v/>
      </c>
    </row>
    <row r="15" spans="1:23" x14ac:dyDescent="0.2">
      <c r="A15" s="63" t="str">
        <f>'females_stats (μm)'!A$2</f>
        <v>Echiniscus pellucidus</v>
      </c>
      <c r="B15" s="78" t="str">
        <f>'females_stats (μm)'!B$2</f>
        <v>ZA.228+259+260</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IF(females!AC14&gt;0,females!AC14,"")</f>
        <v/>
      </c>
      <c r="L15" s="118" t="str">
        <f>IF(females!AC15&gt;0,females!AC15,"")</f>
        <v/>
      </c>
      <c r="M15" s="118" t="str">
        <f>IF(females!AC16&gt;0,females!AC16,"")</f>
        <v/>
      </c>
      <c r="N15" s="118" t="str">
        <f>IF(females!AC17&gt;0,females!AC17,"")</f>
        <v/>
      </c>
      <c r="O15" s="118" t="str">
        <f>IF(females!AC18&gt;0,females!AC18,"")</f>
        <v/>
      </c>
      <c r="P15" s="118" t="str">
        <f>IF(females!AC21&gt;0,females!AC21,"")</f>
        <v/>
      </c>
      <c r="Q15" s="118" t="str">
        <f>IF(females!AC22&gt;0,females!AC22,"")</f>
        <v/>
      </c>
      <c r="R15" s="118" t="str">
        <f>IF(females!AC25&gt;0,females!AC25,"")</f>
        <v/>
      </c>
      <c r="S15" s="118" t="str">
        <f>IF(females!AC26&gt;0,females!AC26,"")</f>
        <v/>
      </c>
      <c r="T15" s="118" t="str">
        <f>IF(females!AC29&gt;0,females!AC29,"")</f>
        <v/>
      </c>
      <c r="U15" s="118" t="str">
        <f>IF(females!AC30&gt;0,females!AC30,"")</f>
        <v/>
      </c>
      <c r="V15" s="118" t="str">
        <f>IF(females!AC33&gt;0,females!AC33,"")</f>
        <v/>
      </c>
      <c r="W15" s="118" t="str">
        <f>IF(females!AC34&gt;0,females!AC34,"")</f>
        <v/>
      </c>
    </row>
    <row r="16" spans="1:23" x14ac:dyDescent="0.2">
      <c r="A16" s="63" t="str">
        <f>'females_stats (μm)'!A$2</f>
        <v>Echiniscus pellucidus</v>
      </c>
      <c r="B16" s="78" t="str">
        <f>'females_stats (μm)'!B$2</f>
        <v>ZA.228+259+260</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IF(females!AE14&gt;0,females!AE14,"")</f>
        <v/>
      </c>
      <c r="L16" s="118" t="str">
        <f>IF(females!AE15&gt;0,females!AE15,"")</f>
        <v/>
      </c>
      <c r="M16" s="118" t="str">
        <f>IF(females!AE16&gt;0,females!AE16,"")</f>
        <v/>
      </c>
      <c r="N16" s="118" t="str">
        <f>IF(females!AE17&gt;0,females!AE17,"")</f>
        <v/>
      </c>
      <c r="O16" s="118" t="str">
        <f>IF(females!AE18&gt;0,females!AE18,"")</f>
        <v/>
      </c>
      <c r="P16" s="118" t="str">
        <f>IF(females!AE21&gt;0,females!AE21,"")</f>
        <v/>
      </c>
      <c r="Q16" s="118" t="str">
        <f>IF(females!AE22&gt;0,females!AE22,"")</f>
        <v/>
      </c>
      <c r="R16" s="118" t="str">
        <f>IF(females!AE25&gt;0,females!AE25,"")</f>
        <v/>
      </c>
      <c r="S16" s="118" t="str">
        <f>IF(females!AE26&gt;0,females!AE26,"")</f>
        <v/>
      </c>
      <c r="T16" s="118" t="str">
        <f>IF(females!AE29&gt;0,females!AE29,"")</f>
        <v/>
      </c>
      <c r="U16" s="118" t="str">
        <f>IF(females!AE30&gt;0,females!AE30,"")</f>
        <v/>
      </c>
      <c r="V16" s="118" t="str">
        <f>IF(females!AE33&gt;0,females!AE33,"")</f>
        <v/>
      </c>
      <c r="W16" s="118" t="str">
        <f>IF(females!AE34&gt;0,females!AE34,"")</f>
        <v/>
      </c>
    </row>
    <row r="17" spans="1:23" x14ac:dyDescent="0.2">
      <c r="A17" s="63" t="str">
        <f>'females_stats (μm)'!A$2</f>
        <v>Echiniscus pellucidus</v>
      </c>
      <c r="B17" s="78" t="str">
        <f>'females_stats (μm)'!B$2</f>
        <v>ZA.228+259+260</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IF(females!AG14&gt;0,females!AG14,"")</f>
        <v/>
      </c>
      <c r="L17" s="118" t="str">
        <f>IF(females!AG15&gt;0,females!AG15,"")</f>
        <v/>
      </c>
      <c r="M17" s="118" t="str">
        <f>IF(females!AG16&gt;0,females!AG16,"")</f>
        <v/>
      </c>
      <c r="N17" s="118" t="str">
        <f>IF(females!AG17&gt;0,females!AG17,"")</f>
        <v/>
      </c>
      <c r="O17" s="118" t="str">
        <f>IF(females!AG18&gt;0,females!AG18,"")</f>
        <v/>
      </c>
      <c r="P17" s="118" t="str">
        <f>IF(females!AG21&gt;0,females!AG21,"")</f>
        <v/>
      </c>
      <c r="Q17" s="118" t="str">
        <f>IF(females!AG22&gt;0,females!AG22,"")</f>
        <v/>
      </c>
      <c r="R17" s="118" t="str">
        <f>IF(females!AG25&gt;0,females!AG25,"")</f>
        <v/>
      </c>
      <c r="S17" s="118" t="str">
        <f>IF(females!AG26&gt;0,females!AG26,"")</f>
        <v/>
      </c>
      <c r="T17" s="118" t="str">
        <f>IF(females!AG29&gt;0,females!AG29,"")</f>
        <v/>
      </c>
      <c r="U17" s="118" t="str">
        <f>IF(females!AG30&gt;0,females!AG30,"")</f>
        <v/>
      </c>
      <c r="V17" s="118" t="str">
        <f>IF(females!AG33&gt;0,females!AG33,"")</f>
        <v/>
      </c>
      <c r="W17" s="118" t="str">
        <f>IF(females!AG34&gt;0,females!AG34,"")</f>
        <v/>
      </c>
    </row>
    <row r="18" spans="1:23" x14ac:dyDescent="0.2">
      <c r="A18" s="63" t="str">
        <f>'females_stats (μm)'!A$2</f>
        <v>Echiniscus pellucidus</v>
      </c>
      <c r="B18" s="78" t="str">
        <f>'females_stats (μm)'!B$2</f>
        <v>ZA.228+259+260</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IF(females!AI14&gt;0,females!AI14,"")</f>
        <v/>
      </c>
      <c r="L18" s="118" t="str">
        <f>IF(females!AI15&gt;0,females!AI15,"")</f>
        <v/>
      </c>
      <c r="M18" s="118" t="str">
        <f>IF(females!AI16&gt;0,females!AI16,"")</f>
        <v/>
      </c>
      <c r="N18" s="118" t="str">
        <f>IF(females!AI17&gt;0,females!AI17,"")</f>
        <v/>
      </c>
      <c r="O18" s="118" t="str">
        <f>IF(females!AI18&gt;0,females!AI18,"")</f>
        <v/>
      </c>
      <c r="P18" s="118" t="str">
        <f>IF(females!AI21&gt;0,females!AI21,"")</f>
        <v/>
      </c>
      <c r="Q18" s="118" t="str">
        <f>IF(females!AI22&gt;0,females!AI22,"")</f>
        <v/>
      </c>
      <c r="R18" s="118" t="str">
        <f>IF(females!AI25&gt;0,females!AI25,"")</f>
        <v/>
      </c>
      <c r="S18" s="118" t="str">
        <f>IF(females!AI26&gt;0,females!AI26,"")</f>
        <v/>
      </c>
      <c r="T18" s="118" t="str">
        <f>IF(females!AI29&gt;0,females!AI29,"")</f>
        <v/>
      </c>
      <c r="U18" s="118" t="str">
        <f>IF(females!AI30&gt;0,females!AI30,"")</f>
        <v/>
      </c>
      <c r="V18" s="118" t="str">
        <f>IF(females!AI33&gt;0,females!AI33,"")</f>
        <v/>
      </c>
      <c r="W18" s="118" t="str">
        <f>IF(females!AI34&gt;0,females!AI34,"")</f>
        <v/>
      </c>
    </row>
    <row r="19" spans="1:23" x14ac:dyDescent="0.2">
      <c r="A19" s="63" t="str">
        <f>'females_stats (μm)'!A$2</f>
        <v>Echiniscus pellucidus</v>
      </c>
      <c r="B19" s="78" t="str">
        <f>'females_stats (μm)'!B$2</f>
        <v>ZA.228+259+260</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IF(females!AK14&gt;0,females!AK14,"")</f>
        <v/>
      </c>
      <c r="L19" s="118" t="str">
        <f>IF(females!AK15&gt;0,females!AK15,"")</f>
        <v/>
      </c>
      <c r="M19" s="118" t="str">
        <f>IF(females!AK16&gt;0,females!AK16,"")</f>
        <v/>
      </c>
      <c r="N19" s="118" t="str">
        <f>IF(females!AK17&gt;0,females!AK17,"")</f>
        <v/>
      </c>
      <c r="O19" s="118" t="str">
        <f>IF(females!AK18&gt;0,females!AK18,"")</f>
        <v/>
      </c>
      <c r="P19" s="118" t="str">
        <f>IF(females!AK21&gt;0,females!AK21,"")</f>
        <v/>
      </c>
      <c r="Q19" s="118" t="str">
        <f>IF(females!AK22&gt;0,females!AK22,"")</f>
        <v/>
      </c>
      <c r="R19" s="118" t="str">
        <f>IF(females!AK25&gt;0,females!AK25,"")</f>
        <v/>
      </c>
      <c r="S19" s="118" t="str">
        <f>IF(females!AK26&gt;0,females!AK26,"")</f>
        <v/>
      </c>
      <c r="T19" s="118" t="str">
        <f>IF(females!AK29&gt;0,females!AK29,"")</f>
        <v/>
      </c>
      <c r="U19" s="118" t="str">
        <f>IF(females!AK30&gt;0,females!AK30,"")</f>
        <v/>
      </c>
      <c r="V19" s="118" t="str">
        <f>IF(females!AK33&gt;0,females!AK33,"")</f>
        <v/>
      </c>
      <c r="W19" s="118" t="str">
        <f>IF(females!AK34&gt;0,females!AK34,"")</f>
        <v/>
      </c>
    </row>
    <row r="20" spans="1:23" x14ac:dyDescent="0.2">
      <c r="A20" s="63" t="str">
        <f>'females_stats (μm)'!A$2</f>
        <v>Echiniscus pellucidus</v>
      </c>
      <c r="B20" s="78" t="str">
        <f>'females_stats (μm)'!B$2</f>
        <v>ZA.228+259+260</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IF(females!AM14&gt;0,females!AM14,"")</f>
        <v/>
      </c>
      <c r="L20" s="118" t="str">
        <f>IF(females!AM15&gt;0,females!AM15,"")</f>
        <v/>
      </c>
      <c r="M20" s="118" t="str">
        <f>IF(females!AM16&gt;0,females!AM16,"")</f>
        <v/>
      </c>
      <c r="N20" s="118" t="str">
        <f>IF(females!AM17&gt;0,females!AM17,"")</f>
        <v/>
      </c>
      <c r="O20" s="118" t="str">
        <f>IF(females!AM18&gt;0,females!AM18,"")</f>
        <v/>
      </c>
      <c r="P20" s="118" t="str">
        <f>IF(females!AM21&gt;0,females!AM21,"")</f>
        <v/>
      </c>
      <c r="Q20" s="118" t="str">
        <f>IF(females!AM22&gt;0,females!AM22,"")</f>
        <v/>
      </c>
      <c r="R20" s="118" t="str">
        <f>IF(females!AM25&gt;0,females!AM25,"")</f>
        <v/>
      </c>
      <c r="S20" s="118" t="str">
        <f>IF(females!AM26&gt;0,females!AM26,"")</f>
        <v/>
      </c>
      <c r="T20" s="118" t="str">
        <f>IF(females!AM29&gt;0,females!AM29,"")</f>
        <v/>
      </c>
      <c r="U20" s="118" t="str">
        <f>IF(females!AM30&gt;0,females!AM30,"")</f>
        <v/>
      </c>
      <c r="V20" s="118" t="str">
        <f>IF(females!AM33&gt;0,females!AM33,"")</f>
        <v/>
      </c>
      <c r="W20" s="118" t="str">
        <f>IF(females!AM34&gt;0,females!AM34,"")</f>
        <v/>
      </c>
    </row>
    <row r="21" spans="1:23" x14ac:dyDescent="0.2">
      <c r="A21" s="63" t="str">
        <f>'females_stats (μm)'!A$2</f>
        <v>Echiniscus pellucidus</v>
      </c>
      <c r="B21" s="78" t="str">
        <f>'females_stats (μm)'!B$2</f>
        <v>ZA.228+259+260</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IF(females!AO14&gt;0,females!AO14,"")</f>
        <v/>
      </c>
      <c r="L21" s="118" t="str">
        <f>IF(females!AO15&gt;0,females!AO15,"")</f>
        <v/>
      </c>
      <c r="M21" s="118" t="str">
        <f>IF(females!AO16&gt;0,females!AO16,"")</f>
        <v/>
      </c>
      <c r="N21" s="118" t="str">
        <f>IF(females!AO17&gt;0,females!AO17,"")</f>
        <v/>
      </c>
      <c r="O21" s="118" t="str">
        <f>IF(females!AO18&gt;0,females!AO18,"")</f>
        <v/>
      </c>
      <c r="P21" s="118" t="str">
        <f>IF(females!AO21&gt;0,females!AO21,"")</f>
        <v/>
      </c>
      <c r="Q21" s="118" t="str">
        <f>IF(females!AO22&gt;0,females!AO22,"")</f>
        <v/>
      </c>
      <c r="R21" s="118" t="str">
        <f>IF(females!AO25&gt;0,females!AO25,"")</f>
        <v/>
      </c>
      <c r="S21" s="118" t="str">
        <f>IF(females!AO26&gt;0,females!AO26,"")</f>
        <v/>
      </c>
      <c r="T21" s="118" t="str">
        <f>IF(females!AO29&gt;0,females!AO29,"")</f>
        <v/>
      </c>
      <c r="U21" s="118" t="str">
        <f>IF(females!AO30&gt;0,females!AO30,"")</f>
        <v/>
      </c>
      <c r="V21" s="118" t="str">
        <f>IF(females!AO33&gt;0,females!AO33,"")</f>
        <v/>
      </c>
      <c r="W21" s="118" t="str">
        <f>IF(females!AO34&gt;0,females!AO34,"")</f>
        <v/>
      </c>
    </row>
    <row r="22" spans="1:23" x14ac:dyDescent="0.2">
      <c r="A22" s="63" t="str">
        <f>'females_stats (μm)'!A$2</f>
        <v>Echiniscus pellucidus</v>
      </c>
      <c r="B22" s="78" t="str">
        <f>'females_stats (μm)'!B$2</f>
        <v>ZA.228+259+260</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IF(females!AQ14&gt;0,females!AQ14,"")</f>
        <v/>
      </c>
      <c r="L22" s="118" t="str">
        <f>IF(females!AQ15&gt;0,females!AQ15,"")</f>
        <v/>
      </c>
      <c r="M22" s="118" t="str">
        <f>IF(females!AQ16&gt;0,females!AQ16,"")</f>
        <v/>
      </c>
      <c r="N22" s="118" t="str">
        <f>IF(females!AQ17&gt;0,females!AQ17,"")</f>
        <v/>
      </c>
      <c r="O22" s="118" t="str">
        <f>IF(females!AQ18&gt;0,females!AQ18,"")</f>
        <v/>
      </c>
      <c r="P22" s="118" t="str">
        <f>IF(females!AQ21&gt;0,females!AQ21,"")</f>
        <v/>
      </c>
      <c r="Q22" s="118" t="str">
        <f>IF(females!AQ22&gt;0,females!AQ22,"")</f>
        <v/>
      </c>
      <c r="R22" s="118" t="str">
        <f>IF(females!AQ25&gt;0,females!AQ25,"")</f>
        <v/>
      </c>
      <c r="S22" s="118" t="str">
        <f>IF(females!AQ26&gt;0,females!AQ26,"")</f>
        <v/>
      </c>
      <c r="T22" s="118" t="str">
        <f>IF(females!AQ29&gt;0,females!AQ29,"")</f>
        <v/>
      </c>
      <c r="U22" s="118" t="str">
        <f>IF(females!AQ30&gt;0,females!AQ30,"")</f>
        <v/>
      </c>
      <c r="V22" s="118" t="str">
        <f>IF(females!AQ33&gt;0,females!AQ33,"")</f>
        <v/>
      </c>
      <c r="W22" s="118" t="str">
        <f>IF(females!AQ34&gt;0,females!AQ34,"")</f>
        <v/>
      </c>
    </row>
    <row r="23" spans="1:23" x14ac:dyDescent="0.2">
      <c r="A23" s="63" t="str">
        <f>'females_stats (μm)'!A$2</f>
        <v>Echiniscus pellucidus</v>
      </c>
      <c r="B23" s="78" t="str">
        <f>'females_stats (μm)'!B$2</f>
        <v>ZA.228+259+260</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IF(females!AS14&gt;0,females!AS14,"")</f>
        <v/>
      </c>
      <c r="L23" s="118" t="str">
        <f>IF(females!AS15&gt;0,females!AS15,"")</f>
        <v/>
      </c>
      <c r="M23" s="118" t="str">
        <f>IF(females!AS16&gt;0,females!AS16,"")</f>
        <v/>
      </c>
      <c r="N23" s="118" t="str">
        <f>IF(females!AS17&gt;0,females!AS17,"")</f>
        <v/>
      </c>
      <c r="O23" s="118" t="str">
        <f>IF(females!AS18&gt;0,females!AS18,"")</f>
        <v/>
      </c>
      <c r="P23" s="118" t="str">
        <f>IF(females!AS21&gt;0,females!AS21,"")</f>
        <v/>
      </c>
      <c r="Q23" s="118" t="str">
        <f>IF(females!AS22&gt;0,females!AS22,"")</f>
        <v/>
      </c>
      <c r="R23" s="118" t="str">
        <f>IF(females!AS25&gt;0,females!AS25,"")</f>
        <v/>
      </c>
      <c r="S23" s="118" t="str">
        <f>IF(females!AS26&gt;0,females!AS26,"")</f>
        <v/>
      </c>
      <c r="T23" s="118" t="str">
        <f>IF(females!AS29&gt;0,females!AS29,"")</f>
        <v/>
      </c>
      <c r="U23" s="118" t="str">
        <f>IF(females!AS30&gt;0,females!AS30,"")</f>
        <v/>
      </c>
      <c r="V23" s="118" t="str">
        <f>IF(females!AS33&gt;0,females!AS33,"")</f>
        <v/>
      </c>
      <c r="W23" s="118" t="str">
        <f>IF(females!AS34&gt;0,females!AS34,"")</f>
        <v/>
      </c>
    </row>
    <row r="24" spans="1:23" x14ac:dyDescent="0.2">
      <c r="A24" s="63" t="str">
        <f>'females_stats (μm)'!A$2</f>
        <v>Echiniscus pellucidus</v>
      </c>
      <c r="B24" s="78" t="str">
        <f>'females_stats (μm)'!B$2</f>
        <v>ZA.228+259+260</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IF(females!AU14&gt;0,females!AU14,"")</f>
        <v/>
      </c>
      <c r="L24" s="118" t="str">
        <f>IF(females!AU15&gt;0,females!AU15,"")</f>
        <v/>
      </c>
      <c r="M24" s="118" t="str">
        <f>IF(females!AU16&gt;0,females!AU16,"")</f>
        <v/>
      </c>
      <c r="N24" s="118" t="str">
        <f>IF(females!AU17&gt;0,females!AU17,"")</f>
        <v/>
      </c>
      <c r="O24" s="118" t="str">
        <f>IF(females!AU18&gt;0,females!AU18,"")</f>
        <v/>
      </c>
      <c r="P24" s="118" t="str">
        <f>IF(females!AU21&gt;0,females!AU21,"")</f>
        <v/>
      </c>
      <c r="Q24" s="118" t="str">
        <f>IF(females!AU22&gt;0,females!AU22,"")</f>
        <v/>
      </c>
      <c r="R24" s="118" t="str">
        <f>IF(females!AU25&gt;0,females!AU25,"")</f>
        <v/>
      </c>
      <c r="S24" s="118" t="str">
        <f>IF(females!AU26&gt;0,females!AU26,"")</f>
        <v/>
      </c>
      <c r="T24" s="118" t="str">
        <f>IF(females!AU29&gt;0,females!AU29,"")</f>
        <v/>
      </c>
      <c r="U24" s="118" t="str">
        <f>IF(females!AU30&gt;0,females!AU30,"")</f>
        <v/>
      </c>
      <c r="V24" s="118" t="str">
        <f>IF(females!AU33&gt;0,females!AU33,"")</f>
        <v/>
      </c>
      <c r="W24" s="118" t="str">
        <f>IF(females!AU34&gt;0,females!AU34,"")</f>
        <v/>
      </c>
    </row>
    <row r="25" spans="1:23" x14ac:dyDescent="0.2">
      <c r="A25" s="63" t="str">
        <f>'females_stats (μm)'!A$2</f>
        <v>Echiniscus pellucidus</v>
      </c>
      <c r="B25" s="78" t="str">
        <f>'females_stats (μm)'!B$2</f>
        <v>ZA.228+259+260</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IF(females!AW14&gt;0,females!AW14,"")</f>
        <v/>
      </c>
      <c r="L25" s="118" t="str">
        <f>IF(females!AW15&gt;0,females!AW15,"")</f>
        <v/>
      </c>
      <c r="M25" s="118" t="str">
        <f>IF(females!AW16&gt;0,females!AW16,"")</f>
        <v/>
      </c>
      <c r="N25" s="118" t="str">
        <f>IF(females!AW17&gt;0,females!AW17,"")</f>
        <v/>
      </c>
      <c r="O25" s="118" t="str">
        <f>IF(females!AW18&gt;0,females!AW18,"")</f>
        <v/>
      </c>
      <c r="P25" s="118" t="str">
        <f>IF(females!AW21&gt;0,females!AW21,"")</f>
        <v/>
      </c>
      <c r="Q25" s="118" t="str">
        <f>IF(females!AW22&gt;0,females!AW22,"")</f>
        <v/>
      </c>
      <c r="R25" s="118" t="str">
        <f>IF(females!AW25&gt;0,females!AW25,"")</f>
        <v/>
      </c>
      <c r="S25" s="118" t="str">
        <f>IF(females!AW26&gt;0,females!AW26,"")</f>
        <v/>
      </c>
      <c r="T25" s="118" t="str">
        <f>IF(females!AW29&gt;0,females!AW29,"")</f>
        <v/>
      </c>
      <c r="U25" s="118" t="str">
        <f>IF(females!AW30&gt;0,females!AW30,"")</f>
        <v/>
      </c>
      <c r="V25" s="118" t="str">
        <f>IF(females!AW33&gt;0,females!AW33,"")</f>
        <v/>
      </c>
      <c r="W25" s="118" t="str">
        <f>IF(females!AW34&gt;0,females!AW34,"")</f>
        <v/>
      </c>
    </row>
    <row r="26" spans="1:23" x14ac:dyDescent="0.2">
      <c r="A26" s="63" t="str">
        <f>'females_stats (μm)'!A$2</f>
        <v>Echiniscus pellucidus</v>
      </c>
      <c r="B26" s="78" t="str">
        <f>'females_stats (μm)'!B$2</f>
        <v>ZA.228+259+260</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IF(females!AY14&gt;0,females!AY14,"")</f>
        <v/>
      </c>
      <c r="L26" s="118" t="str">
        <f>IF(females!AY15&gt;0,females!AY15,"")</f>
        <v/>
      </c>
      <c r="M26" s="118" t="str">
        <f>IF(females!AY16&gt;0,females!AY16,"")</f>
        <v/>
      </c>
      <c r="N26" s="118" t="str">
        <f>IF(females!AY17&gt;0,females!AY17,"")</f>
        <v/>
      </c>
      <c r="O26" s="118" t="str">
        <f>IF(females!AY18&gt;0,females!AY18,"")</f>
        <v/>
      </c>
      <c r="P26" s="118" t="str">
        <f>IF(females!AY21&gt;0,females!AY21,"")</f>
        <v/>
      </c>
      <c r="Q26" s="118" t="str">
        <f>IF(females!AY22&gt;0,females!AY22,"")</f>
        <v/>
      </c>
      <c r="R26" s="118" t="str">
        <f>IF(females!AY25&gt;0,females!AY25,"")</f>
        <v/>
      </c>
      <c r="S26" s="118" t="str">
        <f>IF(females!AY26&gt;0,females!AY26,"")</f>
        <v/>
      </c>
      <c r="T26" s="118" t="str">
        <f>IF(females!AY29&gt;0,females!AY29,"")</f>
        <v/>
      </c>
      <c r="U26" s="118" t="str">
        <f>IF(females!AY30&gt;0,females!AY30,"")</f>
        <v/>
      </c>
      <c r="V26" s="118" t="str">
        <f>IF(females!AY33&gt;0,females!AY33,"")</f>
        <v/>
      </c>
      <c r="W26" s="118" t="str">
        <f>IF(females!AY34&gt;0,females!AY34,"")</f>
        <v/>
      </c>
    </row>
    <row r="27" spans="1:23" ht="25.5" x14ac:dyDescent="0.2">
      <c r="A27" s="63" t="str">
        <f>'females_stats (μm)'!A$2</f>
        <v>Echiniscus pellucidus</v>
      </c>
      <c r="B27" s="78" t="str">
        <f>'females_stats (μm)'!B$2</f>
        <v>ZA.228+259+260</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IF(females!BA14&gt;0,females!BA14,"")</f>
        <v/>
      </c>
      <c r="L27" s="118" t="str">
        <f>IF(females!BA15&gt;0,females!BA15,"")</f>
        <v/>
      </c>
      <c r="M27" s="118" t="str">
        <f>IF(females!BA16&gt;0,females!BA16,"")</f>
        <v/>
      </c>
      <c r="N27" s="118" t="str">
        <f>IF(females!BA17&gt;0,females!BA17,"")</f>
        <v/>
      </c>
      <c r="O27" s="118" t="str">
        <f>IF(females!BA18&gt;0,females!BA18,"")</f>
        <v/>
      </c>
      <c r="P27" s="118" t="str">
        <f>IF(females!BA21&gt;0,females!BA21,"")</f>
        <v/>
      </c>
      <c r="Q27" s="118" t="str">
        <f>IF(females!BA22&gt;0,females!BA22,"")</f>
        <v/>
      </c>
      <c r="R27" s="118" t="str">
        <f>IF(females!BA25&gt;0,females!BA25,"")</f>
        <v/>
      </c>
      <c r="S27" s="118" t="str">
        <f>IF(females!BA26&gt;0,females!BA26,"")</f>
        <v/>
      </c>
      <c r="T27" s="118" t="str">
        <f>IF(females!BA29&gt;0,females!BA29,"")</f>
        <v/>
      </c>
      <c r="U27" s="118" t="str">
        <f>IF(females!BA30&gt;0,females!BA30,"")</f>
        <v/>
      </c>
      <c r="V27" s="118" t="str">
        <f>IF(females!BA33&gt;0,females!BA33,"")</f>
        <v/>
      </c>
      <c r="W27" s="118" t="str">
        <f>IF(females!BA34&gt;0,females!BA34,"")</f>
        <v/>
      </c>
    </row>
    <row r="28" spans="1:23" ht="25.5" x14ac:dyDescent="0.2">
      <c r="A28" s="63" t="str">
        <f>'females_stats (μm)'!A$2</f>
        <v>Echiniscus pellucidus</v>
      </c>
      <c r="B28" s="78" t="str">
        <f>'females_stats (μm)'!B$2</f>
        <v>ZA.228+259+260</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IF(females!BC14&gt;0,females!BC14,"")</f>
        <v/>
      </c>
      <c r="L28" s="118" t="str">
        <f>IF(females!BC15&gt;0,females!BC15,"")</f>
        <v/>
      </c>
      <c r="M28" s="118" t="str">
        <f>IF(females!BC16&gt;0,females!BC16,"")</f>
        <v/>
      </c>
      <c r="N28" s="118" t="str">
        <f>IF(females!BC17&gt;0,females!BC17,"")</f>
        <v/>
      </c>
      <c r="O28" s="118" t="str">
        <f>IF(females!BC18&gt;0,females!BC18,"")</f>
        <v/>
      </c>
      <c r="P28" s="118" t="str">
        <f>IF(females!BC21&gt;0,females!BC21,"")</f>
        <v/>
      </c>
      <c r="Q28" s="118" t="str">
        <f>IF(females!BC22&gt;0,females!BC22,"")</f>
        <v/>
      </c>
      <c r="R28" s="118" t="str">
        <f>IF(females!BC25&gt;0,females!BC25,"")</f>
        <v/>
      </c>
      <c r="S28" s="118" t="str">
        <f>IF(females!BC26&gt;0,females!BC26,"")</f>
        <v/>
      </c>
      <c r="T28" s="118" t="str">
        <f>IF(females!BC29&gt;0,females!BC29,"")</f>
        <v/>
      </c>
      <c r="U28" s="118" t="str">
        <f>IF(females!BC30&gt;0,females!BC30,"")</f>
        <v/>
      </c>
      <c r="V28" s="118" t="str">
        <f>IF(females!BC33&gt;0,females!BC33,"")</f>
        <v/>
      </c>
      <c r="W28" s="118" t="str">
        <f>IF(females!BC34&gt;0,females!BC34,"")</f>
        <v/>
      </c>
    </row>
    <row r="29" spans="1:23" ht="25.5" x14ac:dyDescent="0.2">
      <c r="A29" s="63" t="str">
        <f>'females_stats (μm)'!A$2</f>
        <v>Echiniscus pellucidus</v>
      </c>
      <c r="B29" s="78" t="str">
        <f>'females_stats (μm)'!B$2</f>
        <v>ZA.228+259+260</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IF(females!BE14&gt;0,females!BE14,"")</f>
        <v/>
      </c>
      <c r="L29" s="118" t="str">
        <f>IF(females!BE15&gt;0,females!BE15,"")</f>
        <v/>
      </c>
      <c r="M29" s="118" t="str">
        <f>IF(females!BE16&gt;0,females!BE16,"")</f>
        <v/>
      </c>
      <c r="N29" s="118" t="str">
        <f>IF(females!BE17&gt;0,females!BE17,"")</f>
        <v/>
      </c>
      <c r="O29" s="118" t="str">
        <f>IF(females!BE18&gt;0,females!BE18,"")</f>
        <v/>
      </c>
      <c r="P29" s="118" t="str">
        <f>IF(females!BE21&gt;0,females!BE21,"")</f>
        <v/>
      </c>
      <c r="Q29" s="118" t="str">
        <f>IF(females!BE22&gt;0,females!BE22,"")</f>
        <v/>
      </c>
      <c r="R29" s="118" t="str">
        <f>IF(females!BE25&gt;0,females!BE25,"")</f>
        <v/>
      </c>
      <c r="S29" s="118" t="str">
        <f>IF(females!BE26&gt;0,females!BE26,"")</f>
        <v/>
      </c>
      <c r="T29" s="118" t="str">
        <f>IF(females!BE29&gt;0,females!BE29,"")</f>
        <v/>
      </c>
      <c r="U29" s="118" t="str">
        <f>IF(females!BE30&gt;0,females!BE30,"")</f>
        <v/>
      </c>
      <c r="V29" s="118" t="str">
        <f>IF(females!BE33&gt;0,females!BE33,"")</f>
        <v/>
      </c>
      <c r="W29" s="118" t="str">
        <f>IF(females!BE34&gt;0,females!BE34,"")</f>
        <v/>
      </c>
    </row>
    <row r="30" spans="1:23" ht="25.5" x14ac:dyDescent="0.2">
      <c r="A30" s="63" t="str">
        <f>'females_stats (μm)'!A$2</f>
        <v>Echiniscus pellucidus</v>
      </c>
      <c r="B30" s="78" t="str">
        <f>'females_stats (μm)'!B$2</f>
        <v>ZA.228+259+260</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IF(females!BG14&gt;0,females!BG14,"")</f>
        <v/>
      </c>
      <c r="L30" s="118" t="str">
        <f>IF(females!BG15&gt;0,females!BG15,"")</f>
        <v/>
      </c>
      <c r="M30" s="118" t="str">
        <f>IF(females!BG16&gt;0,females!BG16,"")</f>
        <v/>
      </c>
      <c r="N30" s="118" t="str">
        <f>IF(females!BG17&gt;0,females!BG17,"")</f>
        <v/>
      </c>
      <c r="O30" s="118" t="str">
        <f>IF(females!BG18&gt;0,females!BG18,"")</f>
        <v/>
      </c>
      <c r="P30" s="118" t="str">
        <f>IF(females!BG21&gt;0,females!BG21,"")</f>
        <v/>
      </c>
      <c r="Q30" s="118" t="str">
        <f>IF(females!BG22&gt;0,females!BG22,"")</f>
        <v/>
      </c>
      <c r="R30" s="118" t="str">
        <f>IF(females!BG25&gt;0,females!BG25,"")</f>
        <v/>
      </c>
      <c r="S30" s="118" t="str">
        <f>IF(females!BG26&gt;0,females!BG26,"")</f>
        <v/>
      </c>
      <c r="T30" s="118" t="str">
        <f>IF(females!BG29&gt;0,females!BG29,"")</f>
        <v/>
      </c>
      <c r="U30" s="118" t="str">
        <f>IF(females!BG30&gt;0,females!BG30,"")</f>
        <v/>
      </c>
      <c r="V30" s="118" t="str">
        <f>IF(females!BG33&gt;0,females!BG33,"")</f>
        <v/>
      </c>
      <c r="W30" s="118" t="str">
        <f>IF(females!BG34&gt;0,females!BG34,"")</f>
        <v/>
      </c>
    </row>
    <row r="31" spans="1:23" ht="25.5" x14ac:dyDescent="0.2">
      <c r="A31" s="63" t="str">
        <f>'females_stats (μm)'!A$2</f>
        <v>Echiniscus pellucidus</v>
      </c>
      <c r="B31" s="78" t="str">
        <f>'females_stats (μm)'!B$2</f>
        <v>ZA.228+259+260</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IF(females!BI14&gt;0,females!BI14,"")</f>
        <v/>
      </c>
      <c r="L31" s="118" t="str">
        <f>IF(females!BI15&gt;0,females!BI15,"")</f>
        <v/>
      </c>
      <c r="M31" s="118" t="str">
        <f>IF(females!BI16&gt;0,females!BI16,"")</f>
        <v/>
      </c>
      <c r="N31" s="118" t="str">
        <f>IF(females!BI17&gt;0,females!BI17,"")</f>
        <v/>
      </c>
      <c r="O31" s="118" t="str">
        <f>IF(females!BI18&gt;0,females!BI18,"")</f>
        <v/>
      </c>
      <c r="P31" s="118" t="str">
        <f>IF(females!BI21&gt;0,females!BI21,"")</f>
        <v/>
      </c>
      <c r="Q31" s="118" t="str">
        <f>IF(females!BI22&gt;0,females!BI22,"")</f>
        <v/>
      </c>
      <c r="R31" s="118" t="str">
        <f>IF(females!BI25&gt;0,females!BI25,"")</f>
        <v/>
      </c>
      <c r="S31" s="118" t="str">
        <f>IF(females!BI26&gt;0,females!BI26,"")</f>
        <v/>
      </c>
      <c r="T31" s="118" t="str">
        <f>IF(females!BI29&gt;0,females!BI29,"")</f>
        <v/>
      </c>
      <c r="U31" s="118" t="str">
        <f>IF(females!BI30&gt;0,females!BI30,"")</f>
        <v/>
      </c>
      <c r="V31" s="118" t="str">
        <f>IF(females!BI33&gt;0,females!BI33,"")</f>
        <v/>
      </c>
      <c r="W31" s="118" t="str">
        <f>IF(females!BI34&gt;0,females!BI34,"")</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x14ac:dyDescent="0.2">
      <c r="A2" s="127" t="str">
        <f>'general info'!D2</f>
        <v>Echiniscus pellucidus</v>
      </c>
      <c r="B2" s="128" t="str">
        <f>'general info'!D3</f>
        <v>ZA.228+259+260</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x14ac:dyDescent="0.2">
      <c r="A3" s="63" t="str">
        <f t="shared" ref="A3:B19" si="0">A$2</f>
        <v>Echiniscus pellucidus</v>
      </c>
      <c r="B3" s="79" t="str">
        <f>B$2</f>
        <v>ZA.228+259+260</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x14ac:dyDescent="0.2">
      <c r="A4" s="63" t="str">
        <f t="shared" si="0"/>
        <v>Echiniscus pellucidus</v>
      </c>
      <c r="B4" s="79" t="str">
        <f t="shared" si="0"/>
        <v>ZA.228+259+260</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x14ac:dyDescent="0.2">
      <c r="A5" s="63" t="str">
        <f t="shared" si="0"/>
        <v>Echiniscus pellucidus</v>
      </c>
      <c r="B5" s="79" t="str">
        <f t="shared" si="0"/>
        <v>ZA.228+259+260</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x14ac:dyDescent="0.2">
      <c r="A6" s="63" t="str">
        <f t="shared" si="0"/>
        <v>Echiniscus pellucidus</v>
      </c>
      <c r="B6" s="79" t="str">
        <f t="shared" si="0"/>
        <v>ZA.228+259+260</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x14ac:dyDescent="0.2">
      <c r="A7" s="63" t="str">
        <f t="shared" si="0"/>
        <v>Echiniscus pellucidus</v>
      </c>
      <c r="B7" s="79" t="str">
        <f t="shared" si="0"/>
        <v>ZA.228+259+260</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x14ac:dyDescent="0.2">
      <c r="A8" s="63" t="str">
        <f t="shared" si="0"/>
        <v>Echiniscus pellucidus</v>
      </c>
      <c r="B8" s="79" t="str">
        <f t="shared" si="0"/>
        <v>ZA.228+259+260</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x14ac:dyDescent="0.2">
      <c r="A9" s="63" t="str">
        <f t="shared" si="0"/>
        <v>Echiniscus pellucidus</v>
      </c>
      <c r="B9" s="79" t="str">
        <f t="shared" si="0"/>
        <v>ZA.228+259+260</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x14ac:dyDescent="0.2">
      <c r="A10" s="63" t="str">
        <f t="shared" si="0"/>
        <v>Echiniscus pellucidus</v>
      </c>
      <c r="B10" s="79" t="str">
        <f t="shared" si="0"/>
        <v>ZA.228+259+260</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x14ac:dyDescent="0.2">
      <c r="A11" s="63" t="str">
        <f t="shared" si="0"/>
        <v>Echiniscus pellucidus</v>
      </c>
      <c r="B11" s="79" t="str">
        <f t="shared" si="0"/>
        <v>ZA.228+259+260</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x14ac:dyDescent="0.2">
      <c r="A12" s="63" t="str">
        <f t="shared" si="0"/>
        <v>Echiniscus pellucidus</v>
      </c>
      <c r="B12" s="79" t="str">
        <f t="shared" si="0"/>
        <v>ZA.228+259+260</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x14ac:dyDescent="0.2">
      <c r="A13" s="63" t="str">
        <f t="shared" si="0"/>
        <v>Echiniscus pellucidus</v>
      </c>
      <c r="B13" s="79" t="str">
        <f t="shared" si="0"/>
        <v>ZA.228+259+260</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x14ac:dyDescent="0.2">
      <c r="A14" s="63" t="str">
        <f t="shared" si="0"/>
        <v>Echiniscus pellucidus</v>
      </c>
      <c r="B14" s="79" t="str">
        <f t="shared" si="0"/>
        <v>ZA.228+259+260</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x14ac:dyDescent="0.2">
      <c r="A15" s="63" t="str">
        <f t="shared" si="0"/>
        <v>Echiniscus pellucidus</v>
      </c>
      <c r="B15" s="79" t="str">
        <f t="shared" si="0"/>
        <v>ZA.228+259+260</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x14ac:dyDescent="0.2">
      <c r="A16" s="63" t="str">
        <f t="shared" si="0"/>
        <v>Echiniscus pellucidus</v>
      </c>
      <c r="B16" s="79" t="str">
        <f t="shared" si="0"/>
        <v>ZA.228+259+260</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x14ac:dyDescent="0.2">
      <c r="A17" s="63" t="str">
        <f t="shared" si="0"/>
        <v>Echiniscus pellucidus</v>
      </c>
      <c r="B17" s="79" t="str">
        <f t="shared" si="0"/>
        <v>ZA.228+259+260</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x14ac:dyDescent="0.2">
      <c r="A18" s="63" t="str">
        <f t="shared" si="0"/>
        <v>Echiniscus pellucidus</v>
      </c>
      <c r="B18" s="79" t="str">
        <f t="shared" si="0"/>
        <v>ZA.228+259+260</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x14ac:dyDescent="0.2">
      <c r="A19" s="63" t="str">
        <f t="shared" si="0"/>
        <v>Echiniscus pellucidus</v>
      </c>
      <c r="B19" s="79" t="str">
        <f t="shared" si="0"/>
        <v>ZA.228+259+260</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x14ac:dyDescent="0.2">
      <c r="A20" s="63" t="str">
        <f t="shared" ref="A20:B31" si="1">A$2</f>
        <v>Echiniscus pellucidus</v>
      </c>
      <c r="B20" s="79" t="str">
        <f t="shared" si="1"/>
        <v>ZA.228+259+260</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x14ac:dyDescent="0.2">
      <c r="A21" s="63" t="str">
        <f t="shared" si="1"/>
        <v>Echiniscus pellucidus</v>
      </c>
      <c r="B21" s="79" t="str">
        <f t="shared" si="1"/>
        <v>ZA.228+259+260</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x14ac:dyDescent="0.2">
      <c r="A22" s="63" t="str">
        <f t="shared" si="1"/>
        <v>Echiniscus pellucidus</v>
      </c>
      <c r="B22" s="79" t="str">
        <f t="shared" si="1"/>
        <v>ZA.228+259+260</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x14ac:dyDescent="0.2">
      <c r="A23" s="63" t="str">
        <f t="shared" si="1"/>
        <v>Echiniscus pellucidus</v>
      </c>
      <c r="B23" s="79" t="str">
        <f t="shared" si="1"/>
        <v>ZA.228+259+260</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x14ac:dyDescent="0.2">
      <c r="A24" s="63" t="str">
        <f t="shared" si="1"/>
        <v>Echiniscus pellucidus</v>
      </c>
      <c r="B24" s="79" t="str">
        <f t="shared" si="1"/>
        <v>ZA.228+259+260</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x14ac:dyDescent="0.2">
      <c r="A25" s="63" t="str">
        <f t="shared" si="1"/>
        <v>Echiniscus pellucidus</v>
      </c>
      <c r="B25" s="79" t="str">
        <f t="shared" si="1"/>
        <v>ZA.228+259+260</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x14ac:dyDescent="0.2">
      <c r="A26" s="63" t="str">
        <f t="shared" si="1"/>
        <v>Echiniscus pellucidus</v>
      </c>
      <c r="B26" s="79" t="str">
        <f t="shared" si="1"/>
        <v>ZA.228+259+260</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pellucidus</v>
      </c>
      <c r="B27" s="79" t="str">
        <f t="shared" si="1"/>
        <v>ZA.228+259+260</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pellucidus</v>
      </c>
      <c r="B28" s="79" t="str">
        <f t="shared" si="1"/>
        <v>ZA.228+259+260</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pellucidus</v>
      </c>
      <c r="B29" s="79" t="str">
        <f t="shared" si="1"/>
        <v>ZA.228+259+260</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pellucidus</v>
      </c>
      <c r="B30" s="79" t="str">
        <f t="shared" si="1"/>
        <v>ZA.228+259+260</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pellucidus</v>
      </c>
      <c r="B31" s="79" t="str">
        <f t="shared" si="1"/>
        <v>ZA.228+259+260</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Piotrek</cp:lastModifiedBy>
  <dcterms:created xsi:type="dcterms:W3CDTF">2007-08-01T03:19:15Z</dcterms:created>
  <dcterms:modified xsi:type="dcterms:W3CDTF">2021-10-08T07:00:15Z</dcterms:modified>
</cp:coreProperties>
</file>